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ml.chartshapes+xml"/>
  <Override PartName="/xl/tables/table1.xml" ContentType="application/vnd.openxmlformats-officedocument.spreadsheetml.table+xml"/>
  <Override PartName="/xl/pivotTables/pivotTable2.xml" ContentType="application/vnd.openxmlformats-officedocument.spreadsheetml.pivotTable+xml"/>
  <Override PartName="/xl/pivotTables/pivotTable3.xml" ContentType="application/vnd.openxmlformats-officedocument.spreadsheetml.pivot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hidePivotFieldList="1"/>
  <mc:AlternateContent xmlns:mc="http://schemas.openxmlformats.org/markup-compatibility/2006">
    <mc:Choice Requires="x15">
      <x15ac:absPath xmlns:x15ac="http://schemas.microsoft.com/office/spreadsheetml/2010/11/ac" url="https://texasamcommerce-my.sharepoint.com/personal/angie_clark_tamuc_edu/Documents/Course Eval Spreadsheets with Dashboard/Course Eval Dashboard 2023 2024/"/>
    </mc:Choice>
  </mc:AlternateContent>
  <xr:revisionPtr revIDLastSave="0" documentId="8_{A022A0A5-00D3-463D-9F43-3B8438CE4B1C}" xr6:coauthVersionLast="47" xr6:coauthVersionMax="47" xr10:uidLastSave="{00000000-0000-0000-0000-000000000000}"/>
  <bookViews>
    <workbookView xWindow="-120" yWindow="-120" windowWidth="29040" windowHeight="15720" xr2:uid="{7D152213-C43C-4B6B-B33C-5EAAC8A6FEB1}"/>
  </bookViews>
  <sheets>
    <sheet name="DASH" sheetId="3" r:id="rId1"/>
    <sheet name="202430-Main_Overall_Report" sheetId="1" r:id="rId2"/>
    <sheet name="Sheet3" sheetId="4" r:id="rId3"/>
  </sheets>
  <definedNames>
    <definedName name="Slicer_1st_Initial">#N/A</definedName>
    <definedName name="Slicer_CRN">#N/A</definedName>
    <definedName name="Slicer_Teachers___Full_Name">#N/A</definedName>
  </definedNames>
  <calcPr calcId="191028"/>
  <pivotCaches>
    <pivotCache cacheId="441" r:id="rId4"/>
  </pivotCaches>
  <extLst>
    <ext xmlns:x14="http://schemas.microsoft.com/office/spreadsheetml/2009/9/main" uri="{BBE1A952-AA13-448e-AADC-164F8A28A991}">
      <x14:slicerCaches>
        <x14:slicerCache r:id="rId5"/>
        <x14:slicerCache r:id="rId6"/>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 i="1" l="1"/>
  <c r="S4" i="1"/>
  <c r="S5" i="1"/>
  <c r="S6" i="1"/>
  <c r="S7" i="1"/>
  <c r="S8" i="1"/>
  <c r="S9" i="1"/>
  <c r="S10" i="1"/>
  <c r="S11" i="1"/>
  <c r="S12" i="1"/>
  <c r="S13" i="1"/>
  <c r="S14" i="1"/>
  <c r="S15" i="1"/>
  <c r="S16" i="1"/>
  <c r="S17" i="1"/>
  <c r="S18" i="1"/>
  <c r="S2" i="1"/>
  <c r="R3" i="1"/>
  <c r="R4" i="1"/>
  <c r="R5" i="1"/>
  <c r="R6" i="1"/>
  <c r="R7" i="1"/>
  <c r="R8" i="1"/>
  <c r="R9" i="1"/>
  <c r="R10" i="1"/>
  <c r="R11" i="1"/>
  <c r="R12" i="1"/>
  <c r="R13" i="1"/>
  <c r="R14" i="1"/>
  <c r="R15" i="1"/>
  <c r="R16" i="1"/>
  <c r="R17" i="1"/>
  <c r="R18" i="1"/>
  <c r="R2" i="1"/>
  <c r="Q3" i="1"/>
  <c r="Q4" i="1"/>
  <c r="Q5" i="1"/>
  <c r="Q6" i="1"/>
  <c r="Q7" i="1"/>
  <c r="Q8" i="1"/>
  <c r="Q9" i="1"/>
  <c r="Q10" i="1"/>
  <c r="Q11" i="1"/>
  <c r="Q12" i="1"/>
  <c r="Q13" i="1"/>
  <c r="Q14" i="1"/>
  <c r="Q15" i="1"/>
  <c r="Q16" i="1"/>
  <c r="Q17" i="1"/>
  <c r="Q18" i="1"/>
  <c r="Q2" i="1"/>
</calcChain>
</file>

<file path=xl/sharedStrings.xml><?xml version="1.0" encoding="utf-8"?>
<sst xmlns="http://schemas.openxmlformats.org/spreadsheetml/2006/main" count="166" uniqueCount="111">
  <si>
    <t>Row Labels</t>
  </si>
  <si>
    <t>Sum of Invited</t>
  </si>
  <si>
    <t>Sum of RespondentCount</t>
  </si>
  <si>
    <t>Sum of Not Responded</t>
  </si>
  <si>
    <t>Sum of OverallRespRate</t>
  </si>
  <si>
    <t>Ana Castillo</t>
  </si>
  <si>
    <t>Brian Brumley</t>
  </si>
  <si>
    <t>Jangsup Choi</t>
  </si>
  <si>
    <t>Johanna Delgado-Acevedo</t>
  </si>
  <si>
    <t>John Smith</t>
  </si>
  <si>
    <t>Laura Slay</t>
  </si>
  <si>
    <t>Lyndsey Norris</t>
  </si>
  <si>
    <t>Maggie Pfeiffer Salem</t>
  </si>
  <si>
    <t>Melissa Arrambide</t>
  </si>
  <si>
    <t>Michelle Hanks</t>
  </si>
  <si>
    <t>Rafael Bakhtavoryan</t>
  </si>
  <si>
    <t>Sandra Kimbrough</t>
  </si>
  <si>
    <t>Sang Suh</t>
  </si>
  <si>
    <t>Susan Williams</t>
  </si>
  <si>
    <t>Tony Lee</t>
  </si>
  <si>
    <t>William Bolin</t>
  </si>
  <si>
    <t>Grand Total</t>
  </si>
  <si>
    <t>Primary Subject ID</t>
  </si>
  <si>
    <t>Course Name</t>
  </si>
  <si>
    <t>Term</t>
  </si>
  <si>
    <t>Part of Term</t>
  </si>
  <si>
    <t>Courses - COURSE_CODE</t>
  </si>
  <si>
    <t>Courses - COURSE_NUMBER</t>
  </si>
  <si>
    <t>Courses - CLASS_NUMBER</t>
  </si>
  <si>
    <t>Teachers - Full Name</t>
  </si>
  <si>
    <t>School</t>
  </si>
  <si>
    <t>Department</t>
  </si>
  <si>
    <t>Instructor Score</t>
  </si>
  <si>
    <t>Course Score</t>
  </si>
  <si>
    <t>Invited</t>
  </si>
  <si>
    <t>RespondentCount</t>
  </si>
  <si>
    <t>Response Rate</t>
  </si>
  <si>
    <t>Total Score</t>
  </si>
  <si>
    <t>1st Initial</t>
  </si>
  <si>
    <t>CRN</t>
  </si>
  <si>
    <t>Not Responded</t>
  </si>
  <si>
    <t>202430-30200</t>
  </si>
  <si>
    <t>30200 Automata Theory</t>
  </si>
  <si>
    <t>CSCI</t>
  </si>
  <si>
    <t>01W</t>
  </si>
  <si>
    <t>Science &amp; Engineering</t>
  </si>
  <si>
    <t>Computer Science &amp; Info Sys</t>
  </si>
  <si>
    <t>202430-30201</t>
  </si>
  <si>
    <t>30201 Automata Theory</t>
  </si>
  <si>
    <t>02W</t>
  </si>
  <si>
    <t>202430-30203</t>
  </si>
  <si>
    <t>30203 Issues in Education</t>
  </si>
  <si>
    <t>EDCI</t>
  </si>
  <si>
    <t>Education &amp; Human Services</t>
  </si>
  <si>
    <t>Curriculum and Instruction</t>
  </si>
  <si>
    <t>202430-30207</t>
  </si>
  <si>
    <t>30207 Survey of Exceptionalities</t>
  </si>
  <si>
    <t>SPED</t>
  </si>
  <si>
    <t>Psychology &amp; Special Education</t>
  </si>
  <si>
    <t>202430-30209</t>
  </si>
  <si>
    <t>30209 Texas Government</t>
  </si>
  <si>
    <t>PSCI</t>
  </si>
  <si>
    <t>Humanities, Social Sci &amp; Arts</t>
  </si>
  <si>
    <t>Political Science</t>
  </si>
  <si>
    <t>202430-30320</t>
  </si>
  <si>
    <t>30320 PR, Crisis Comm and Change</t>
  </si>
  <si>
    <t>ALC</t>
  </si>
  <si>
    <t>Ag Sciences &amp; Nat Resources</t>
  </si>
  <si>
    <t>Ag Science &amp; Natural Resources</t>
  </si>
  <si>
    <t>202430-30323</t>
  </si>
  <si>
    <t>30323 Ag Price Theory</t>
  </si>
  <si>
    <t>AEC</t>
  </si>
  <si>
    <t>202430-30325</t>
  </si>
  <si>
    <t>30325 Child Welfare</t>
  </si>
  <si>
    <t>SWK</t>
  </si>
  <si>
    <t>Social Work</t>
  </si>
  <si>
    <t>202430-30326</t>
  </si>
  <si>
    <t>30326 Study Abroad</t>
  </si>
  <si>
    <t>202430-30336</t>
  </si>
  <si>
    <t>30336 Leading Effective Schools</t>
  </si>
  <si>
    <t>EDAD</t>
  </si>
  <si>
    <t>Educational Leadership</t>
  </si>
  <si>
    <t>202430-30439</t>
  </si>
  <si>
    <t>30439 US History to 1865</t>
  </si>
  <si>
    <t>HIST</t>
  </si>
  <si>
    <t>History</t>
  </si>
  <si>
    <t>202430-30443</t>
  </si>
  <si>
    <t>30443 Stud Teachg in Mexico</t>
  </si>
  <si>
    <t>ELED</t>
  </si>
  <si>
    <t>91E</t>
  </si>
  <si>
    <t>202430-30445</t>
  </si>
  <si>
    <t>30445 Aesthetics</t>
  </si>
  <si>
    <t>PHIL</t>
  </si>
  <si>
    <t>Literature &amp; Languages</t>
  </si>
  <si>
    <t>202430-30448</t>
  </si>
  <si>
    <t>30448 Career Planning</t>
  </si>
  <si>
    <t>LNTC</t>
  </si>
  <si>
    <t>Higher Edu &amp; Learning Technol</t>
  </si>
  <si>
    <t>202430-30449</t>
  </si>
  <si>
    <t>30449 Principles of Sustainability</t>
  </si>
  <si>
    <t>BSC</t>
  </si>
  <si>
    <t>Biological &amp; Environmental Sci</t>
  </si>
  <si>
    <t>202430-30461</t>
  </si>
  <si>
    <t>30461 Health Kinesiology Children</t>
  </si>
  <si>
    <t>HHPK</t>
  </si>
  <si>
    <t>Health &amp; Human Performance</t>
  </si>
  <si>
    <t>Average of Instructor Score</t>
  </si>
  <si>
    <t>Average of Course Score</t>
  </si>
  <si>
    <t>Average of Total Score</t>
  </si>
  <si>
    <t>Values</t>
  </si>
  <si>
    <t>Sum of OverallNotRespRate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</si>
</sst>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2"/>
      <color theme="1"/>
      <name val="Aptos"/>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6">
    <xf numFmtId="0" fontId="0" fillId="0" borderId="0" xfId="0"/>
    <xf numFmtId="0" fontId="18" fillId="0" borderId="0" xfId="0" applyFont="1" applyAlignment="1">
      <alignment vertical="center"/>
    </xf>
    <xf numFmtId="0" fontId="0" fillId="0" borderId="0" xfId="0" pivotButton="1"/>
    <xf numFmtId="0" fontId="0" fillId="0" borderId="0" xfId="0" applyAlignment="1">
      <alignment horizontal="left"/>
    </xf>
    <xf numFmtId="9" fontId="0" fillId="0" borderId="0" xfId="0" applyNumberFormat="1"/>
    <xf numFmtId="2"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8">
    <dxf>
      <font>
        <b val="0"/>
        <i val="0"/>
        <strike val="0"/>
        <condense val="0"/>
        <extend val="0"/>
        <outline val="0"/>
        <shadow val="0"/>
        <u val="none"/>
        <vertAlign val="baseline"/>
        <sz val="12"/>
        <color theme="1"/>
        <name val="Aptos"/>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Aptos"/>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Aptos"/>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Aptos"/>
        <family val="2"/>
        <scheme val="none"/>
      </font>
      <alignment horizontal="general" vertical="center" textRotation="0" wrapText="0" indent="0" justifyLastLine="0" shrinkToFit="0" readingOrder="0"/>
    </dxf>
    <dxf>
      <numFmt numFmtId="13" formatCode="0%"/>
    </dxf>
    <dxf>
      <numFmt numFmtId="2" formatCode="0.00"/>
    </dxf>
    <dxf>
      <numFmt numFmtId="13" formatCode="0%"/>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3.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calcChain" Target="calcChain.xml"/><Relationship Id="rId5" Type="http://schemas.microsoft.com/office/2007/relationships/slicerCache" Target="slicerCaches/slicerCache1.xml"/><Relationship Id="rId10" Type="http://schemas.openxmlformats.org/officeDocument/2006/relationships/sharedStrings" Target="sharedStrings.xml"/><Relationship Id="rId4" Type="http://schemas.openxmlformats.org/officeDocument/2006/relationships/pivotCacheDefinition" Target="pivotCache/pivotCacheDefinition1.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[202430-Main_Overall_Report.xlsx]Sheet3!PivotTable3</c:name>
    <c:fmtId val="6"/>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Sheet3!$A$3</c:f>
              <c:strCache>
                <c:ptCount val="1"/>
                <c:pt idx="0">
                  <c:v>Average of Instructor Score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Sheet3!$A$4</c:f>
              <c:strCache>
                <c:ptCount val="1"/>
                <c:pt idx="0">
                  <c:v>Total</c:v>
                </c:pt>
              </c:strCache>
            </c:strRef>
          </c:cat>
          <c:val>
            <c:numRef>
              <c:f>Sheet3!$A$4</c:f>
              <c:numCache>
                <c:formatCode>0.00</c:formatCode>
                <c:ptCount val="1"/>
                <c:pt idx="0">
                  <c:v>4.5965419500793621</c:v>
                </c:pt>
              </c:numCache>
            </c:numRef>
          </c:val>
          <c:extLst>
            <c:ext xmlns:c16="http://schemas.microsoft.com/office/drawing/2014/chart" uri="{C3380CC4-5D6E-409C-BE32-E72D297353CC}">
              <c16:uniqueId val="{00000000-8476-48B9-AD37-E7AC0FC39020}"/>
            </c:ext>
          </c:extLst>
        </c:ser>
        <c:ser>
          <c:idx val="1"/>
          <c:order val="1"/>
          <c:tx>
            <c:strRef>
              <c:f>Sheet3!$B$3</c:f>
              <c:strCache>
                <c:ptCount val="1"/>
                <c:pt idx="0">
                  <c:v>Average of Course Score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Sheet3!$A$4</c:f>
              <c:strCache>
                <c:ptCount val="1"/>
                <c:pt idx="0">
                  <c:v>Total</c:v>
                </c:pt>
              </c:strCache>
            </c:strRef>
          </c:cat>
          <c:val>
            <c:numRef>
              <c:f>Sheet3!$B$4</c:f>
              <c:numCache>
                <c:formatCode>0.00</c:formatCode>
                <c:ptCount val="1"/>
                <c:pt idx="0">
                  <c:v>4.5618707482993193</c:v>
                </c:pt>
              </c:numCache>
            </c:numRef>
          </c:val>
          <c:extLst>
            <c:ext xmlns:c16="http://schemas.microsoft.com/office/drawing/2014/chart" uri="{C3380CC4-5D6E-409C-BE32-E72D297353CC}">
              <c16:uniqueId val="{00000001-8476-48B9-AD37-E7AC0FC39020}"/>
            </c:ext>
          </c:extLst>
        </c:ser>
        <c:ser>
          <c:idx val="2"/>
          <c:order val="2"/>
          <c:tx>
            <c:strRef>
              <c:f>Sheet3!$C$3</c:f>
              <c:strCache>
                <c:ptCount val="1"/>
                <c:pt idx="0">
                  <c:v>Average of Total Score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Sheet3!$A$4</c:f>
              <c:strCache>
                <c:ptCount val="1"/>
                <c:pt idx="0">
                  <c:v>Total</c:v>
                </c:pt>
              </c:strCache>
            </c:strRef>
          </c:cat>
          <c:val>
            <c:numRef>
              <c:f>Sheet3!$C$4</c:f>
              <c:numCache>
                <c:formatCode>0.00</c:formatCode>
                <c:ptCount val="1"/>
                <c:pt idx="0">
                  <c:v>4.5807823129316594</c:v>
                </c:pt>
              </c:numCache>
            </c:numRef>
          </c:val>
          <c:extLst>
            <c:ext xmlns:c16="http://schemas.microsoft.com/office/drawing/2014/chart" uri="{C3380CC4-5D6E-409C-BE32-E72D297353CC}">
              <c16:uniqueId val="{00000002-8476-48B9-AD37-E7AC0FC39020}"/>
            </c:ext>
          </c:extLst>
        </c:ser>
        <c:dLbls>
          <c:dLblPos val="outEnd"/>
          <c:showLegendKey val="0"/>
          <c:showVal val="1"/>
          <c:showCatName val="0"/>
          <c:showSerName val="0"/>
          <c:showPercent val="0"/>
          <c:showBubbleSize val="0"/>
        </c:dLbls>
        <c:gapWidth val="182"/>
        <c:axId val="1165797791"/>
        <c:axId val="1035785967"/>
      </c:barChart>
      <c:catAx>
        <c:axId val="116579779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5785967"/>
        <c:crosses val="autoZero"/>
        <c:auto val="1"/>
        <c:lblAlgn val="ctr"/>
        <c:lblOffset val="100"/>
        <c:noMultiLvlLbl val="0"/>
      </c:catAx>
      <c:valAx>
        <c:axId val="1035785967"/>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6579779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[202430-Main_Overall_Report.xlsx]Sheet3!PivotTable4</c:name>
    <c:fmtId val="5"/>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Response Rate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s>
    <c:plotArea>
      <c:layout/>
      <c:doughnutChart>
        <c:varyColors val="1"/>
        <c:ser>
          <c:idx val="0"/>
          <c:order val="0"/>
          <c:tx>
            <c:strRef>
              <c:f>Sheet3!$B$7</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511-4EB6-AB7A-EF1E321FA7B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511-4EB6-AB7A-EF1E321FA7B3}"/>
              </c:ext>
            </c:extLst>
          </c:dPt>
          <c:cat>
            <c:strRef>
              <c:f>Sheet3!$A$8:$A$9</c:f>
              <c:strCache>
                <c:ptCount val="2"/>
                <c:pt idx="0">
                  <c:v>Sum of OverallRespRate</c:v>
                </c:pt>
                <c:pt idx="1">
                  <c:v>Sum of OverallNotRespRate</c:v>
                </c:pt>
              </c:strCache>
            </c:strRef>
          </c:cat>
          <c:val>
            <c:numRef>
              <c:f>Sheet3!$B$8:$B$9</c:f>
              <c:numCache>
                <c:formatCode>0%</c:formatCode>
                <c:ptCount val="2"/>
                <c:pt idx="0">
                  <c:v>0.22058823529411764</c:v>
                </c:pt>
                <c:pt idx="1">
                  <c:v>0.77941176470588236</c:v>
                </c:pt>
              </c:numCache>
            </c:numRef>
          </c:val>
          <c:extLst>
            <c:ext xmlns:c16="http://schemas.microsoft.com/office/drawing/2014/chart" uri="{C3380CC4-5D6E-409C-BE32-E72D297353CC}">
              <c16:uniqueId val="{00000004-F511-4EB6-AB7A-EF1E321FA7B3}"/>
            </c:ext>
          </c:extLst>
        </c:ser>
        <c:dLbls>
          <c:showLegendKey val="0"/>
          <c:showVal val="0"/>
          <c:showCatName val="0"/>
          <c:showSerName val="0"/>
          <c:showPercent val="0"/>
          <c:showBubbleSize val="0"/>
          <c:showLeaderLines val="1"/>
        </c:dLbls>
        <c:firstSliceAng val="0"/>
        <c:holeSize val="4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190500</xdr:colOff>
      <xdr:row>16</xdr:row>
      <xdr:rowOff>85725</xdr:rowOff>
    </xdr:from>
    <xdr:to>
      <xdr:col>3</xdr:col>
      <xdr:colOff>523875</xdr:colOff>
      <xdr:row>30</xdr:row>
      <xdr:rowOff>161925</xdr:rowOff>
    </xdr:to>
    <xdr:graphicFrame macro="">
      <xdr:nvGraphicFramePr>
        <xdr:cNvPr id="2" name="Chart 1">
          <a:extLst>
            <a:ext uri="{FF2B5EF4-FFF2-40B4-BE49-F238E27FC236}">
              <a16:creationId xmlns:a16="http://schemas.microsoft.com/office/drawing/2014/main" id="{427A0807-8057-48C5-8FA5-59A7CDAE6B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809625</xdr:colOff>
      <xdr:row>16</xdr:row>
      <xdr:rowOff>85725</xdr:rowOff>
    </xdr:from>
    <xdr:to>
      <xdr:col>5</xdr:col>
      <xdr:colOff>1495425</xdr:colOff>
      <xdr:row>30</xdr:row>
      <xdr:rowOff>161925</xdr:rowOff>
    </xdr:to>
    <xdr:graphicFrame macro="">
      <xdr:nvGraphicFramePr>
        <xdr:cNvPr id="3" name="Chart 2">
          <a:extLst>
            <a:ext uri="{FF2B5EF4-FFF2-40B4-BE49-F238E27FC236}">
              <a16:creationId xmlns:a16="http://schemas.microsoft.com/office/drawing/2014/main" id="{99763947-14B8-41A1-84D2-E764A7439E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390525</xdr:colOff>
      <xdr:row>1</xdr:row>
      <xdr:rowOff>9525</xdr:rowOff>
    </xdr:from>
    <xdr:to>
      <xdr:col>1</xdr:col>
      <xdr:colOff>571500</xdr:colOff>
      <xdr:row>15</xdr:row>
      <xdr:rowOff>9525</xdr:rowOff>
    </xdr:to>
    <mc:AlternateContent xmlns:mc="http://schemas.openxmlformats.org/markup-compatibility/2006" xmlns:a14="http://schemas.microsoft.com/office/drawing/2010/main">
      <mc:Choice Requires="a14">
        <xdr:graphicFrame macro="">
          <xdr:nvGraphicFramePr>
            <xdr:cNvPr id="4" name="Teachers - Full Name">
              <a:extLst>
                <a:ext uri="{FF2B5EF4-FFF2-40B4-BE49-F238E27FC236}">
                  <a16:creationId xmlns:a16="http://schemas.microsoft.com/office/drawing/2014/main" id="{4D864052-231F-BFA0-48DD-402F919E497E}"/>
                </a:ext>
              </a:extLst>
            </xdr:cNvPr>
            <xdr:cNvGraphicFramePr/>
          </xdr:nvGraphicFramePr>
          <xdr:xfrm>
            <a:off x="0" y="0"/>
            <a:ext cx="0" cy="0"/>
          </xdr:xfrm>
          <a:graphic>
            <a:graphicData uri="http://schemas.microsoft.com/office/drawing/2010/slicer">
              <sle:slicer xmlns:sle="http://schemas.microsoft.com/office/drawing/2010/slicer" name="Teachers - Full Name"/>
            </a:graphicData>
          </a:graphic>
        </xdr:graphicFrame>
      </mc:Choice>
      <mc:Fallback xmlns="">
        <xdr:sp macro="" textlink="">
          <xdr:nvSpPr>
            <xdr:cNvPr id="0" name=""/>
            <xdr:cNvSpPr>
              <a:spLocks noTextEdit="1"/>
            </xdr:cNvSpPr>
          </xdr:nvSpPr>
          <xdr:spPr>
            <a:xfrm>
              <a:off x="390525" y="200025"/>
              <a:ext cx="1828800" cy="26670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xdr:col>
      <xdr:colOff>885825</xdr:colOff>
      <xdr:row>1</xdr:row>
      <xdr:rowOff>57150</xdr:rowOff>
    </xdr:from>
    <xdr:to>
      <xdr:col>3</xdr:col>
      <xdr:colOff>1066800</xdr:colOff>
      <xdr:row>15</xdr:row>
      <xdr:rowOff>57150</xdr:rowOff>
    </xdr:to>
    <mc:AlternateContent xmlns:mc="http://schemas.openxmlformats.org/markup-compatibility/2006" xmlns:a14="http://schemas.microsoft.com/office/drawing/2010/main">
      <mc:Choice Requires="a14">
        <xdr:graphicFrame macro="">
          <xdr:nvGraphicFramePr>
            <xdr:cNvPr id="5" name="1st Initial">
              <a:extLst>
                <a:ext uri="{FF2B5EF4-FFF2-40B4-BE49-F238E27FC236}">
                  <a16:creationId xmlns:a16="http://schemas.microsoft.com/office/drawing/2014/main" id="{0C9E7937-27D6-3CFB-7B31-01340D7FB13C}"/>
                </a:ext>
              </a:extLst>
            </xdr:cNvPr>
            <xdr:cNvGraphicFramePr/>
          </xdr:nvGraphicFramePr>
          <xdr:xfrm>
            <a:off x="0" y="0"/>
            <a:ext cx="0" cy="0"/>
          </xdr:xfrm>
          <a:graphic>
            <a:graphicData uri="http://schemas.microsoft.com/office/drawing/2010/slicer">
              <sle:slicer xmlns:sle="http://schemas.microsoft.com/office/drawing/2010/slicer" name="1st Initial"/>
            </a:graphicData>
          </a:graphic>
        </xdr:graphicFrame>
      </mc:Choice>
      <mc:Fallback xmlns="">
        <xdr:sp macro="" textlink="">
          <xdr:nvSpPr>
            <xdr:cNvPr id="0" name=""/>
            <xdr:cNvSpPr>
              <a:spLocks noTextEdit="1"/>
            </xdr:cNvSpPr>
          </xdr:nvSpPr>
          <xdr:spPr>
            <a:xfrm>
              <a:off x="3476625" y="247650"/>
              <a:ext cx="1828800" cy="26670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4</xdr:col>
      <xdr:colOff>504825</xdr:colOff>
      <xdr:row>1</xdr:row>
      <xdr:rowOff>57150</xdr:rowOff>
    </xdr:from>
    <xdr:to>
      <xdr:col>5</xdr:col>
      <xdr:colOff>781050</xdr:colOff>
      <xdr:row>15</xdr:row>
      <xdr:rowOff>57150</xdr:rowOff>
    </xdr:to>
    <mc:AlternateContent xmlns:mc="http://schemas.openxmlformats.org/markup-compatibility/2006" xmlns:a14="http://schemas.microsoft.com/office/drawing/2010/main">
      <mc:Choice Requires="a14">
        <xdr:graphicFrame macro="">
          <xdr:nvGraphicFramePr>
            <xdr:cNvPr id="6" name="CRN">
              <a:extLst>
                <a:ext uri="{FF2B5EF4-FFF2-40B4-BE49-F238E27FC236}">
                  <a16:creationId xmlns:a16="http://schemas.microsoft.com/office/drawing/2014/main" id="{60AF2682-2F5D-75E2-F963-63359F0094E6}"/>
                </a:ext>
              </a:extLst>
            </xdr:cNvPr>
            <xdr:cNvGraphicFramePr/>
          </xdr:nvGraphicFramePr>
          <xdr:xfrm>
            <a:off x="0" y="0"/>
            <a:ext cx="0" cy="0"/>
          </xdr:xfrm>
          <a:graphic>
            <a:graphicData uri="http://schemas.microsoft.com/office/drawing/2010/slicer">
              <sle:slicer xmlns:sle="http://schemas.microsoft.com/office/drawing/2010/slicer" name="CRN"/>
            </a:graphicData>
          </a:graphic>
        </xdr:graphicFrame>
      </mc:Choice>
      <mc:Fallback xmlns="">
        <xdr:sp macro="" textlink="">
          <xdr:nvSpPr>
            <xdr:cNvPr id="0" name=""/>
            <xdr:cNvSpPr>
              <a:spLocks noTextEdit="1"/>
            </xdr:cNvSpPr>
          </xdr:nvSpPr>
          <xdr:spPr>
            <a:xfrm>
              <a:off x="6219825" y="247650"/>
              <a:ext cx="1828800" cy="26670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c:userShapes xmlns:c="http://schemas.openxmlformats.org/drawingml/2006/chart">
  <cdr:relSizeAnchor xmlns:cdr="http://schemas.openxmlformats.org/drawingml/2006/chartDrawing">
    <cdr:from>
      <cdr:x>0.38205</cdr:x>
      <cdr:y>0.38889</cdr:y>
    </cdr:from>
    <cdr:to>
      <cdr:x>0.62821</cdr:x>
      <cdr:y>0.72222</cdr:y>
    </cdr:to>
    <cdr:sp macro="" textlink="Sheet3!$B$8">
      <cdr:nvSpPr>
        <cdr:cNvPr id="2" name="TextBox 1">
          <a:extLst xmlns:a="http://schemas.openxmlformats.org/drawingml/2006/main">
            <a:ext uri="{FF2B5EF4-FFF2-40B4-BE49-F238E27FC236}">
              <a16:creationId xmlns:a16="http://schemas.microsoft.com/office/drawing/2014/main" id="{9213CB22-690B-506F-9C9C-AD61810A32C8}"/>
            </a:ext>
          </a:extLst>
        </cdr:cNvPr>
        <cdr:cNvSpPr txBox="1"/>
      </cdr:nvSpPr>
      <cdr:spPr>
        <a:xfrm xmlns:a="http://schemas.openxmlformats.org/drawingml/2006/main">
          <a:off x="1419225" y="1066800"/>
          <a:ext cx="914400" cy="914400"/>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fld id="{42F52268-4705-422C-9DA8-ADEC8D3CDCCA}" type="TxLink">
            <a:rPr lang="en-US" sz="2000" b="0" i="0" u="none" strike="noStrike" kern="1200">
              <a:solidFill>
                <a:srgbClr val="000000"/>
              </a:solidFill>
              <a:latin typeface="Aptos Narrow"/>
            </a:rPr>
            <a:pPr algn="ctr"/>
            <a:t> </a:t>
          </a:fld>
          <a:endParaRPr lang="en-US" sz="2000" kern="1200"/>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gie Clark" refreshedDate="46204.631439236109" createdVersion="8" refreshedVersion="8" minRefreshableVersion="3" recordCount="17" xr:uid="{FDB18572-AA43-4C82-9EF5-F5B9451372EA}">
  <cacheSource type="worksheet">
    <worksheetSource name="Table2"/>
  </cacheSource>
  <cacheFields count="20">
    <cacheField name="Course Name" numFmtId="0">
      <sharedItems/>
    </cacheField>
    <cacheField name="Term" numFmtId="0">
      <sharedItems containsSemiMixedTypes="0" containsString="0" containsNumber="1" containsInteger="1" minValue="202430" maxValue="202430"/>
    </cacheField>
    <cacheField name="Part of Term" numFmtId="0">
      <sharedItems containsSemiMixedTypes="0" containsString="0" containsNumber="1" containsInteger="1" minValue="1" maxValue="1"/>
    </cacheField>
    <cacheField name="Courses - COURSE_CODE" numFmtId="0">
      <sharedItems/>
    </cacheField>
    <cacheField name="Courses - COURSE_NUMBER" numFmtId="0">
      <sharedItems containsSemiMixedTypes="0" containsString="0" containsNumber="1" containsInteger="1" minValue="324" maxValue="4311"/>
    </cacheField>
    <cacheField name="Courses - CLASS_NUMBER" numFmtId="0">
      <sharedItems/>
    </cacheField>
    <cacheField name="Teachers - Full Name" numFmtId="0">
      <sharedItems count="16">
        <s v="Sang Suh"/>
        <s v="Susan Williams"/>
        <s v="Michelle Hanks"/>
        <s v="Jangsup Choi"/>
        <s v="Maggie Pfeiffer Salem"/>
        <s v="Rafael Bakhtavoryan"/>
        <s v="Lyndsey Norris"/>
        <s v="Brian Brumley"/>
        <s v="Melissa Arrambide"/>
        <s v="John Smith"/>
        <s v="Ana Castillo"/>
        <s v="Laura Slay"/>
        <s v="William Bolin"/>
        <s v="Tony Lee"/>
        <s v="Johanna Delgado-Acevedo"/>
        <s v="Sandra Kimbrough"/>
      </sharedItems>
    </cacheField>
    <cacheField name="School" numFmtId="0">
      <sharedItems/>
    </cacheField>
    <cacheField name="Department" numFmtId="0">
      <sharedItems/>
    </cacheField>
    <cacheField name="Instructor Score" numFmtId="0">
      <sharedItems containsString="0" containsBlank="1" containsNumber="1" minValue="3.8416666666666601" maxValue="5"/>
    </cacheField>
    <cacheField name="Course Score" numFmtId="0">
      <sharedItems containsString="0" containsBlank="1" containsNumber="1" minValue="3.84" maxValue="5"/>
    </cacheField>
    <cacheField name="Invited" numFmtId="0">
      <sharedItems containsSemiMixedTypes="0" containsString="0" containsNumber="1" containsInteger="1" minValue="6" maxValue="26"/>
    </cacheField>
    <cacheField name="RespondentCount" numFmtId="0">
      <sharedItems containsSemiMixedTypes="0" containsString="0" containsNumber="1" containsInteger="1" minValue="0" maxValue="14"/>
    </cacheField>
    <cacheField name="Response Rate" numFmtId="0">
      <sharedItems containsSemiMixedTypes="0" containsString="0" containsNumber="1" minValue="0" maxValue="53.84615385"/>
    </cacheField>
    <cacheField name="Total Score" numFmtId="0">
      <sharedItems containsString="0" containsBlank="1" containsNumber="1" minValue="3.8409090909999999" maxValue="5"/>
    </cacheField>
    <cacheField name="1st Initial" numFmtId="0">
      <sharedItems count="9">
        <s v="S"/>
        <s v="M"/>
        <s v="J"/>
        <s v="R"/>
        <s v="L"/>
        <s v="B"/>
        <s v="A"/>
        <s v="W"/>
        <s v="T"/>
      </sharedItems>
    </cacheField>
    <cacheField name="CRN" numFmtId="0">
      <sharedItems count="16">
        <s v="30200"/>
        <s v="30201"/>
        <s v="30203"/>
        <s v="30207"/>
        <s v="30209"/>
        <s v="30320"/>
        <s v="30323"/>
        <s v="30325"/>
        <s v="30326"/>
        <s v="30336"/>
        <s v="30439"/>
        <s v="30443"/>
        <s v="30445"/>
        <s v="30448"/>
        <s v="30449"/>
        <s v="30461"/>
      </sharedItems>
    </cacheField>
    <cacheField name="Not Responded" numFmtId="0">
      <sharedItems containsSemiMixedTypes="0" containsString="0" containsNumber="1" containsInteger="1" minValue="4" maxValue="17"/>
    </cacheField>
    <cacheField name="OverallRespRate" numFmtId="0" formula="RespondentCount/Invited" databaseField="0"/>
    <cacheField name="OverallNotRespRate" numFmtId="0" formula="100% -OverallRespRate" databaseField="0"/>
  </cacheFields>
  <extLst>
    <ext xmlns:x14="http://schemas.microsoft.com/office/spreadsheetml/2009/9/main" uri="{725AE2AE-9491-48be-B2B4-4EB974FC3084}">
      <x14:pivotCacheDefinition pivotCacheId="1717145698"/>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s v="30200 Automata Theory"/>
    <n v="202430"/>
    <n v="1"/>
    <s v="CSCI"/>
    <n v="549"/>
    <s v="01W"/>
    <x v="0"/>
    <s v="Science &amp; Engineering"/>
    <s v="Computer Science &amp; Info Sys"/>
    <n v="4.44047619"/>
    <n v="4.4428571428571404"/>
    <n v="26"/>
    <n v="14"/>
    <n v="53.84615385"/>
    <n v="4.4415584415584402"/>
    <x v="0"/>
    <x v="0"/>
    <n v="12"/>
  </r>
  <r>
    <s v="30201 Automata Theory"/>
    <n v="202430"/>
    <n v="1"/>
    <s v="CSCI"/>
    <n v="549"/>
    <s v="02W"/>
    <x v="0"/>
    <s v="Science &amp; Engineering"/>
    <s v="Computer Science &amp; Info Sys"/>
    <n v="3.8416666666666601"/>
    <n v="3.84"/>
    <n v="18"/>
    <n v="5"/>
    <n v="27.777777780000001"/>
    <n v="3.8409090909999999"/>
    <x v="0"/>
    <x v="1"/>
    <n v="13"/>
  </r>
  <r>
    <s v="30203 Issues in Education"/>
    <n v="202430"/>
    <n v="1"/>
    <s v="EDCI"/>
    <n v="500"/>
    <s v="01W"/>
    <x v="1"/>
    <s v="Education &amp; Human Services"/>
    <s v="Curriculum and Instruction"/>
    <n v="4.3333333333333304"/>
    <n v="4.0999999999999996"/>
    <n v="12"/>
    <n v="2"/>
    <n v="16.666666670000001"/>
    <n v="4.2272727272727204"/>
    <x v="0"/>
    <x v="2"/>
    <n v="10"/>
  </r>
  <r>
    <s v="30207 Survey of Exceptionalities"/>
    <n v="202430"/>
    <n v="1"/>
    <s v="SPED"/>
    <n v="346"/>
    <s v="01W"/>
    <x v="2"/>
    <s v="Education &amp; Human Services"/>
    <s v="Psychology &amp; Special Education"/>
    <n v="5"/>
    <n v="5"/>
    <n v="13"/>
    <n v="1"/>
    <n v="7.692307692"/>
    <n v="5"/>
    <x v="1"/>
    <x v="3"/>
    <n v="12"/>
  </r>
  <r>
    <s v="30209 Texas Government"/>
    <n v="202430"/>
    <n v="1"/>
    <s v="PSCI"/>
    <n v="2306"/>
    <s v="01W"/>
    <x v="3"/>
    <s v="Humanities, Social Sci &amp; Arts"/>
    <s v="Political Science"/>
    <m/>
    <m/>
    <n v="9"/>
    <n v="0"/>
    <n v="0"/>
    <m/>
    <x v="2"/>
    <x v="4"/>
    <n v="9"/>
  </r>
  <r>
    <s v="30320 PR, Crisis Comm and Change"/>
    <n v="202430"/>
    <n v="1"/>
    <s v="ALC"/>
    <n v="4311"/>
    <s v="01W"/>
    <x v="4"/>
    <s v="Ag Sciences &amp; Nat Resources"/>
    <s v="Ag Science &amp; Natural Resources"/>
    <m/>
    <m/>
    <n v="17"/>
    <n v="0"/>
    <n v="0"/>
    <m/>
    <x v="1"/>
    <x v="5"/>
    <n v="17"/>
  </r>
  <r>
    <s v="30323 Ag Price Theory"/>
    <n v="202430"/>
    <n v="1"/>
    <s v="AEC"/>
    <n v="347"/>
    <s v="01W"/>
    <x v="5"/>
    <s v="Ag Sciences &amp; Nat Resources"/>
    <s v="Ag Science &amp; Natural Resources"/>
    <n v="4.3333333333333304"/>
    <n v="4.5"/>
    <n v="9"/>
    <n v="2"/>
    <n v="22.222222219999999"/>
    <n v="4.4090909090909003"/>
    <x v="3"/>
    <x v="6"/>
    <n v="7"/>
  </r>
  <r>
    <s v="30325 Child Welfare"/>
    <n v="202430"/>
    <n v="1"/>
    <s v="SWK"/>
    <n v="362"/>
    <s v="01W"/>
    <x v="6"/>
    <s v="Education &amp; Human Services"/>
    <s v="Social Work"/>
    <n v="5"/>
    <n v="4.8"/>
    <n v="15"/>
    <n v="2"/>
    <n v="13.33333333"/>
    <n v="4.9090909090909003"/>
    <x v="4"/>
    <x v="7"/>
    <n v="13"/>
  </r>
  <r>
    <s v="30326 Study Abroad"/>
    <n v="202430"/>
    <n v="1"/>
    <s v="SWK"/>
    <n v="492"/>
    <s v="01W"/>
    <x v="7"/>
    <s v="Education &amp; Human Services"/>
    <s v="Social Work"/>
    <n v="4.6666666666666599"/>
    <n v="4.6500000000000004"/>
    <n v="13"/>
    <n v="4"/>
    <n v="30.76923077"/>
    <n v="4.6590909090909003"/>
    <x v="5"/>
    <x v="8"/>
    <n v="9"/>
  </r>
  <r>
    <s v="30336 Leading Effective Schools"/>
    <n v="202430"/>
    <n v="1"/>
    <s v="EDAD"/>
    <n v="515"/>
    <s v="01W"/>
    <x v="8"/>
    <s v="Education &amp; Human Services"/>
    <s v="Educational Leadership"/>
    <n v="4.6111111111111098"/>
    <n v="4.5333333333333297"/>
    <n v="12"/>
    <n v="3"/>
    <n v="25"/>
    <n v="4.5757575757575699"/>
    <x v="1"/>
    <x v="9"/>
    <n v="9"/>
  </r>
  <r>
    <s v="30439 US History to 1865"/>
    <n v="202430"/>
    <n v="1"/>
    <s v="HIST"/>
    <n v="1301"/>
    <s v="01W"/>
    <x v="9"/>
    <s v="Humanities, Social Sci &amp; Arts"/>
    <s v="History"/>
    <n v="5"/>
    <n v="5"/>
    <n v="9"/>
    <n v="1"/>
    <n v="11.11111111"/>
    <n v="5"/>
    <x v="2"/>
    <x v="10"/>
    <n v="8"/>
  </r>
  <r>
    <s v="30443 Stud Teachg in Mexico"/>
    <n v="202430"/>
    <n v="1"/>
    <s v="ELED"/>
    <n v="497"/>
    <s v="91E"/>
    <x v="10"/>
    <s v="Education &amp; Human Services"/>
    <s v="Curriculum and Instruction"/>
    <n v="4.1666666666666599"/>
    <n v="4.5"/>
    <n v="6"/>
    <n v="2"/>
    <n v="33.333333330000002"/>
    <n v="4.3181818181818103"/>
    <x v="6"/>
    <x v="11"/>
    <n v="4"/>
  </r>
  <r>
    <s v="30443 Stud Teachg in Mexico"/>
    <n v="202430"/>
    <n v="1"/>
    <s v="ELED"/>
    <n v="497"/>
    <s v="91E"/>
    <x v="11"/>
    <s v="Education &amp; Human Services"/>
    <s v="Curriculum and Instruction"/>
    <n v="5"/>
    <n v="4.5"/>
    <n v="6"/>
    <n v="2"/>
    <n v="33.333333330000002"/>
    <n v="4.7727272727272698"/>
    <x v="4"/>
    <x v="11"/>
    <n v="4"/>
  </r>
  <r>
    <s v="30445 Aesthetics"/>
    <n v="202430"/>
    <n v="1"/>
    <s v="PHIL"/>
    <n v="362"/>
    <s v="02W"/>
    <x v="12"/>
    <s v="Humanities, Social Sci &amp; Arts"/>
    <s v="Literature &amp; Languages"/>
    <n v="4"/>
    <n v="4"/>
    <n v="11"/>
    <n v="2"/>
    <n v="18.18181818"/>
    <n v="4"/>
    <x v="7"/>
    <x v="12"/>
    <n v="9"/>
  </r>
  <r>
    <s v="30448 Career Planning"/>
    <n v="202430"/>
    <n v="1"/>
    <s v="LNTC"/>
    <n v="497"/>
    <s v="02W"/>
    <x v="13"/>
    <s v="Education &amp; Human Services"/>
    <s v="Higher Edu &amp; Learning Technol"/>
    <n v="4.9583333333333304"/>
    <n v="5"/>
    <n v="11"/>
    <n v="4"/>
    <n v="36.363636360000001"/>
    <n v="4.9772727272727204"/>
    <x v="8"/>
    <x v="13"/>
    <n v="7"/>
  </r>
  <r>
    <s v="30449 Principles of Sustainability"/>
    <n v="202430"/>
    <n v="1"/>
    <s v="BSC"/>
    <n v="464"/>
    <s v="01W"/>
    <x v="14"/>
    <s v="Science &amp; Engineering"/>
    <s v="Biological &amp; Environmental Sci"/>
    <n v="5"/>
    <n v="5"/>
    <n v="6"/>
    <n v="1"/>
    <n v="16.666666670000001"/>
    <n v="5"/>
    <x v="2"/>
    <x v="14"/>
    <n v="5"/>
  </r>
  <r>
    <s v="30461 Health Kinesiology Children"/>
    <n v="202430"/>
    <n v="1"/>
    <s v="HHPK"/>
    <n v="324"/>
    <s v="01W"/>
    <x v="15"/>
    <s v="Education &amp; Human Services"/>
    <s v="Health &amp; Human Performance"/>
    <m/>
    <m/>
    <n v="11"/>
    <n v="0"/>
    <n v="0"/>
    <m/>
    <x v="0"/>
    <x v="15"/>
    <n v="1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8887779-801B-49DD-9CC6-58F39707A340}" name="PivotTable2" cacheId="44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3:E50" firstHeaderRow="0" firstDataRow="1" firstDataCol="1"/>
  <pivotFields count="20">
    <pivotField showAll="0"/>
    <pivotField showAll="0"/>
    <pivotField showAll="0"/>
    <pivotField showAll="0"/>
    <pivotField showAll="0"/>
    <pivotField showAll="0"/>
    <pivotField axis="axisRow" showAll="0">
      <items count="17">
        <item x="10"/>
        <item x="7"/>
        <item x="3"/>
        <item x="14"/>
        <item x="9"/>
        <item x="11"/>
        <item x="6"/>
        <item x="4"/>
        <item x="8"/>
        <item x="2"/>
        <item x="5"/>
        <item x="15"/>
        <item x="0"/>
        <item x="1"/>
        <item x="13"/>
        <item x="12"/>
        <item t="default"/>
      </items>
    </pivotField>
    <pivotField showAll="0"/>
    <pivotField showAll="0"/>
    <pivotField showAll="0"/>
    <pivotField showAll="0"/>
    <pivotField dataField="1" showAll="0"/>
    <pivotField dataField="1" showAll="0"/>
    <pivotField showAll="0"/>
    <pivotField showAll="0"/>
    <pivotField showAll="0">
      <items count="10">
        <item x="6"/>
        <item x="5"/>
        <item x="2"/>
        <item x="4"/>
        <item x="1"/>
        <item x="3"/>
        <item x="0"/>
        <item x="8"/>
        <item x="7"/>
        <item t="default"/>
      </items>
    </pivotField>
    <pivotField showAll="0">
      <items count="17">
        <item x="0"/>
        <item x="1"/>
        <item x="2"/>
        <item x="3"/>
        <item x="4"/>
        <item x="5"/>
        <item x="6"/>
        <item x="7"/>
        <item x="8"/>
        <item x="9"/>
        <item x="10"/>
        <item x="11"/>
        <item x="12"/>
        <item x="13"/>
        <item x="14"/>
        <item x="15"/>
        <item t="default"/>
      </items>
    </pivotField>
    <pivotField dataField="1" showAll="0"/>
    <pivotField dataField="1" dragToRow="0" dragToCol="0" dragToPage="0" showAll="0" defaultSubtotal="0"/>
    <pivotField dragToRow="0" dragToCol="0" dragToPage="0" showAll="0" defaultSubtotal="0"/>
  </pivotFields>
  <rowFields count="1">
    <field x="6"/>
  </rowFields>
  <rowItems count="17">
    <i>
      <x/>
    </i>
    <i>
      <x v="1"/>
    </i>
    <i>
      <x v="2"/>
    </i>
    <i>
      <x v="3"/>
    </i>
    <i>
      <x v="4"/>
    </i>
    <i>
      <x v="5"/>
    </i>
    <i>
      <x v="6"/>
    </i>
    <i>
      <x v="7"/>
    </i>
    <i>
      <x v="8"/>
    </i>
    <i>
      <x v="9"/>
    </i>
    <i>
      <x v="10"/>
    </i>
    <i>
      <x v="11"/>
    </i>
    <i>
      <x v="12"/>
    </i>
    <i>
      <x v="13"/>
    </i>
    <i>
      <x v="14"/>
    </i>
    <i>
      <x v="15"/>
    </i>
    <i t="grand">
      <x/>
    </i>
  </rowItems>
  <colFields count="1">
    <field x="-2"/>
  </colFields>
  <colItems count="4">
    <i>
      <x/>
    </i>
    <i i="1">
      <x v="1"/>
    </i>
    <i i="2">
      <x v="2"/>
    </i>
    <i i="3">
      <x v="3"/>
    </i>
  </colItems>
  <dataFields count="4">
    <dataField name="Sum of Invited" fld="11" baseField="0" baseItem="0"/>
    <dataField name="Sum of RespondentCount" fld="12" baseField="0" baseItem="0"/>
    <dataField name="Sum of Not Responded" fld="17" baseField="0" baseItem="0"/>
    <dataField name="Sum of OverallRespRate" fld="18" baseField="0" baseItem="0" numFmtId="9"/>
  </dataFields>
  <formats count="2">
    <format dxfId="6">
      <pivotArea outline="0" collapsedLevelsAreSubtotals="1" fieldPosition="0">
        <references count="1">
          <reference field="4294967294" count="1" selected="0">
            <x v="3"/>
          </reference>
        </references>
      </pivotArea>
    </format>
    <format dxfId="7">
      <pivotArea dataOnly="0" labelOnly="1" outline="0" fieldPosition="0">
        <references count="1">
          <reference field="4294967294" count="1">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FE8E880-7631-499D-860B-7ECC05B91077}" name="PivotTable3" cacheId="44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7">
  <location ref="A3:C4" firstHeaderRow="0" firstDataRow="1" firstDataCol="0"/>
  <pivotFields count="20">
    <pivotField showAll="0"/>
    <pivotField showAll="0"/>
    <pivotField showAll="0"/>
    <pivotField showAll="0"/>
    <pivotField showAll="0"/>
    <pivotField showAll="0"/>
    <pivotField showAll="0">
      <items count="17">
        <item x="10"/>
        <item x="7"/>
        <item x="3"/>
        <item x="14"/>
        <item x="9"/>
        <item x="11"/>
        <item x="6"/>
        <item x="4"/>
        <item x="8"/>
        <item x="2"/>
        <item x="5"/>
        <item x="15"/>
        <item x="0"/>
        <item x="1"/>
        <item x="13"/>
        <item x="12"/>
        <item t="default"/>
      </items>
    </pivotField>
    <pivotField showAll="0"/>
    <pivotField showAll="0"/>
    <pivotField dataField="1" showAll="0"/>
    <pivotField dataField="1" showAll="0"/>
    <pivotField showAll="0"/>
    <pivotField showAll="0"/>
    <pivotField showAll="0"/>
    <pivotField dataField="1" showAll="0"/>
    <pivotField showAll="0">
      <items count="10">
        <item x="6"/>
        <item x="5"/>
        <item x="2"/>
        <item x="4"/>
        <item x="1"/>
        <item x="3"/>
        <item x="0"/>
        <item x="8"/>
        <item x="7"/>
        <item t="default"/>
      </items>
    </pivotField>
    <pivotField showAll="0">
      <items count="17">
        <item x="0"/>
        <item x="1"/>
        <item x="2"/>
        <item x="3"/>
        <item x="4"/>
        <item x="5"/>
        <item x="6"/>
        <item x="7"/>
        <item x="8"/>
        <item x="9"/>
        <item x="10"/>
        <item x="11"/>
        <item x="12"/>
        <item x="13"/>
        <item x="14"/>
        <item x="15"/>
        <item t="default"/>
      </items>
    </pivotField>
    <pivotField showAll="0"/>
    <pivotField dragToRow="0" dragToCol="0" dragToPage="0" showAll="0" defaultSubtotal="0"/>
    <pivotField dragToRow="0" dragToCol="0" dragToPage="0" showAll="0" defaultSubtotal="0"/>
  </pivotFields>
  <rowItems count="1">
    <i/>
  </rowItems>
  <colFields count="1">
    <field x="-2"/>
  </colFields>
  <colItems count="3">
    <i>
      <x/>
    </i>
    <i i="1">
      <x v="1"/>
    </i>
    <i i="2">
      <x v="2"/>
    </i>
  </colItems>
  <dataFields count="3">
    <dataField name="Average of Instructor Score" fld="9" subtotal="average" baseField="0" baseItem="1"/>
    <dataField name="Average of Course Score" fld="10" subtotal="average" baseField="0" baseItem="1"/>
    <dataField name="Average of Total Score" fld="14" subtotal="average" baseField="0" baseItem="1"/>
  </dataFields>
  <formats count="1">
    <format dxfId="5">
      <pivotArea outline="0" collapsedLevelsAreSubtotals="1" fieldPosition="0"/>
    </format>
  </formats>
  <chartFormats count="6">
    <chartFormat chart="2" format="0" series="1">
      <pivotArea type="data" outline="0" fieldPosition="0">
        <references count="1">
          <reference field="4294967294" count="1" selected="0">
            <x v="0"/>
          </reference>
        </references>
      </pivotArea>
    </chartFormat>
    <chartFormat chart="2" format="1" series="1">
      <pivotArea type="data" outline="0" fieldPosition="0">
        <references count="1">
          <reference field="4294967294" count="1" selected="0">
            <x v="1"/>
          </reference>
        </references>
      </pivotArea>
    </chartFormat>
    <chartFormat chart="2" format="2" series="1">
      <pivotArea type="data" outline="0" fieldPosition="0">
        <references count="1">
          <reference field="4294967294" count="1" selected="0">
            <x v="2"/>
          </reference>
        </references>
      </pivotArea>
    </chartFormat>
    <chartFormat chart="6" format="6" series="1">
      <pivotArea type="data" outline="0" fieldPosition="0">
        <references count="1">
          <reference field="4294967294" count="1" selected="0">
            <x v="0"/>
          </reference>
        </references>
      </pivotArea>
    </chartFormat>
    <chartFormat chart="6" format="7" series="1">
      <pivotArea type="data" outline="0" fieldPosition="0">
        <references count="1">
          <reference field="4294967294" count="1" selected="0">
            <x v="1"/>
          </reference>
        </references>
      </pivotArea>
    </chartFormat>
    <chartFormat chart="6" format="8" series="1">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89987DDE-FA1E-433D-AB70-6E53B1975E2B}" name="PivotTable4" cacheId="441" dataOnRows="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A7:B9" firstHeaderRow="1" firstDataRow="1" firstDataCol="1"/>
  <pivotFields count="20">
    <pivotField showAll="0"/>
    <pivotField showAll="0"/>
    <pivotField showAll="0"/>
    <pivotField showAll="0"/>
    <pivotField showAll="0"/>
    <pivotField showAll="0"/>
    <pivotField showAll="0">
      <items count="17">
        <item x="10"/>
        <item x="7"/>
        <item x="3"/>
        <item x="14"/>
        <item x="9"/>
        <item x="11"/>
        <item x="6"/>
        <item x="4"/>
        <item x="8"/>
        <item x="2"/>
        <item x="5"/>
        <item x="15"/>
        <item x="0"/>
        <item x="1"/>
        <item x="13"/>
        <item x="12"/>
        <item t="default"/>
      </items>
    </pivotField>
    <pivotField showAll="0"/>
    <pivotField showAll="0"/>
    <pivotField showAll="0"/>
    <pivotField showAll="0"/>
    <pivotField showAll="0"/>
    <pivotField showAll="0"/>
    <pivotField showAll="0"/>
    <pivotField showAll="0"/>
    <pivotField showAll="0">
      <items count="10">
        <item x="6"/>
        <item x="5"/>
        <item x="2"/>
        <item x="4"/>
        <item x="1"/>
        <item x="3"/>
        <item x="0"/>
        <item x="8"/>
        <item x="7"/>
        <item t="default"/>
      </items>
    </pivotField>
    <pivotField showAll="0">
      <items count="17">
        <item x="0"/>
        <item x="1"/>
        <item x="2"/>
        <item x="3"/>
        <item x="4"/>
        <item x="5"/>
        <item x="6"/>
        <item x="7"/>
        <item x="8"/>
        <item x="9"/>
        <item x="10"/>
        <item x="11"/>
        <item x="12"/>
        <item x="13"/>
        <item x="14"/>
        <item x="15"/>
        <item t="default"/>
      </items>
    </pivotField>
    <pivotField showAll="0"/>
    <pivotField dataField="1" dragToRow="0" dragToCol="0" dragToPage="0" showAll="0" defaultSubtotal="0"/>
    <pivotField dataField="1" dragToRow="0" dragToCol="0" dragToPage="0" showAll="0" defaultSubtotal="0"/>
  </pivotFields>
  <rowFields count="1">
    <field x="-2"/>
  </rowFields>
  <rowItems count="2">
    <i>
      <x/>
    </i>
    <i i="1">
      <x v="1"/>
    </i>
  </rowItems>
  <colItems count="1">
    <i/>
  </colItems>
  <dataFields count="2">
    <dataField name="Sum of OverallRespRate" fld="18" baseField="0" baseItem="0"/>
    <dataField name="Sum of OverallNotRespRate" fld="19" baseField="0" baseItem="0"/>
  </dataFields>
  <formats count="1">
    <format dxfId="4">
      <pivotArea outline="0" collapsedLevelsAreSubtotals="1" fieldPosition="0"/>
    </format>
  </formats>
  <chartFormats count="7">
    <chartFormat chart="3" format="0" series="1">
      <pivotArea type="data" outline="0" fieldPosition="0">
        <references count="1">
          <reference field="4294967294" count="1" selected="0">
            <x v="0"/>
          </reference>
        </references>
      </pivotArea>
    </chartFormat>
    <chartFormat chart="4" format="1" series="1">
      <pivotArea type="data" outline="0" fieldPosition="0">
        <references count="1">
          <reference field="4294967294" count="1" selected="0">
            <x v="0"/>
          </reference>
        </references>
      </pivotArea>
    </chartFormat>
    <chartFormat chart="4" format="2">
      <pivotArea type="data" outline="0" fieldPosition="0">
        <references count="1">
          <reference field="4294967294" count="1" selected="0">
            <x v="0"/>
          </reference>
        </references>
      </pivotArea>
    </chartFormat>
    <chartFormat chart="4" format="3">
      <pivotArea type="data" outline="0" fieldPosition="0">
        <references count="1">
          <reference field="4294967294" count="1" selected="0">
            <x v="1"/>
          </reference>
        </references>
      </pivotArea>
    </chartFormat>
    <chartFormat chart="5" format="4" series="1">
      <pivotArea type="data" outline="0" fieldPosition="0">
        <references count="1">
          <reference field="4294967294" count="1" selected="0">
            <x v="0"/>
          </reference>
        </references>
      </pivotArea>
    </chartFormat>
    <chartFormat chart="5" format="5">
      <pivotArea type="data" outline="0" fieldPosition="0">
        <references count="1">
          <reference field="4294967294" count="1" selected="0">
            <x v="0"/>
          </reference>
        </references>
      </pivotArea>
    </chartFormat>
    <chartFormat chart="5" format="6">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eachers___Full_Name" xr10:uid="{91DA05CD-C1E8-4C16-97DD-A850E5BB7692}" sourceName="Teachers - Full Name">
  <pivotTables>
    <pivotTable tabId="3" name="PivotTable2"/>
    <pivotTable tabId="4" name="PivotTable3"/>
    <pivotTable tabId="4" name="PivotTable4"/>
  </pivotTables>
  <data>
    <tabular pivotCacheId="1717145698">
      <items count="16">
        <i x="10" s="1"/>
        <i x="7" s="1"/>
        <i x="3" s="1"/>
        <i x="14" s="1"/>
        <i x="9" s="1"/>
        <i x="11" s="1"/>
        <i x="6" s="1"/>
        <i x="4" s="1"/>
        <i x="8" s="1"/>
        <i x="2" s="1"/>
        <i x="5" s="1"/>
        <i x="15" s="1"/>
        <i x="0" s="1"/>
        <i x="1" s="1"/>
        <i x="13" s="1"/>
        <i x="12"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1st_Initial" xr10:uid="{2F3391B2-6108-48D3-8CC0-2B54A04B5A55}" sourceName="1st Initial">
  <pivotTables>
    <pivotTable tabId="3" name="PivotTable2"/>
    <pivotTable tabId="4" name="PivotTable3"/>
    <pivotTable tabId="4" name="PivotTable4"/>
  </pivotTables>
  <data>
    <tabular pivotCacheId="1717145698">
      <items count="9">
        <i x="6" s="1"/>
        <i x="5" s="1"/>
        <i x="2" s="1"/>
        <i x="4" s="1"/>
        <i x="1" s="1"/>
        <i x="3" s="1"/>
        <i x="0" s="1"/>
        <i x="8" s="1"/>
        <i x="7"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RN" xr10:uid="{CB545015-1784-46A9-A61F-006484A753D7}" sourceName="CRN">
  <pivotTables>
    <pivotTable tabId="3" name="PivotTable2"/>
    <pivotTable tabId="4" name="PivotTable3"/>
    <pivotTable tabId="4" name="PivotTable4"/>
  </pivotTables>
  <data>
    <tabular pivotCacheId="1717145698">
      <items count="16">
        <i x="0" s="1"/>
        <i x="1" s="1"/>
        <i x="2" s="1"/>
        <i x="3" s="1"/>
        <i x="4" s="1"/>
        <i x="5" s="1"/>
        <i x="6" s="1"/>
        <i x="7" s="1"/>
        <i x="8" s="1"/>
        <i x="9" s="1"/>
        <i x="10" s="1"/>
        <i x="11" s="1"/>
        <i x="12" s="1"/>
        <i x="13" s="1"/>
        <i x="14" s="1"/>
        <i x="15"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eachers - Full Name" xr10:uid="{F88A9F1B-2FB1-46AD-A33D-2D3C3FBF58DA}" cache="Slicer_Teachers___Full_Name" caption="Teachers - Full Name" rowHeight="257175"/>
  <slicer name="1st Initial" xr10:uid="{B3E1A15D-589B-42FA-B445-096689C283AF}" cache="Slicer_1st_Initial" caption="1st Initial" rowHeight="257175"/>
  <slicer name="CRN" xr10:uid="{858C4636-79AD-413C-A5E8-8C4ACD6CD261}" cache="Slicer_CRN" caption="CRN"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F588E9B-19FD-4F20-86FE-16D5263DB607}" name="Table2" displayName="Table2" ref="B1:S18" totalsRowShown="0" dataDxfId="3">
  <autoFilter ref="B1:S18" xr:uid="{0F588E9B-19FD-4F20-86FE-16D5263DB607}"/>
  <tableColumns count="18">
    <tableColumn id="1" xr3:uid="{459EB8DF-7140-494C-B85C-3B7612718B85}" name="Course Name"/>
    <tableColumn id="2" xr3:uid="{58FCE851-7E4B-48B8-90C9-A6C4387D5C10}" name="Term"/>
    <tableColumn id="3" xr3:uid="{6559F84F-1B39-41E7-B77A-913662048893}" name="Part of Term"/>
    <tableColumn id="4" xr3:uid="{0CC29D97-2DF4-4356-9A37-5EA864EE217A}" name="Courses - COURSE_CODE"/>
    <tableColumn id="5" xr3:uid="{B31570CD-B21D-4116-B85B-513B39C9A26E}" name="Courses - COURSE_NUMBER"/>
    <tableColumn id="6" xr3:uid="{B886A7AA-0643-4C9A-8B94-D84B013F2FC9}" name="Courses - CLASS_NUMBER"/>
    <tableColumn id="7" xr3:uid="{DC2519FA-C817-44A8-BCDA-930CBA0E7E3D}" name="Teachers - Full Name"/>
    <tableColumn id="8" xr3:uid="{455BF75A-544E-4E67-9448-32E65C6163F3}" name="School"/>
    <tableColumn id="9" xr3:uid="{E9EDD5FF-2E2C-433D-BA5D-0CE6EB64471D}" name="Department"/>
    <tableColumn id="10" xr3:uid="{1B6A3ADA-9157-4897-831B-25C876FB0838}" name="Instructor Score"/>
    <tableColumn id="11" xr3:uid="{A0C4FEA6-9CB9-47BC-B0B9-18B2080AF27B}" name="Course Score"/>
    <tableColumn id="12" xr3:uid="{E790649F-FB4B-49ED-8992-25C91751F5A3}" name="Invited"/>
    <tableColumn id="13" xr3:uid="{F363C45F-63C3-4497-A8CB-4BE3A9504D70}" name="RespondentCount"/>
    <tableColumn id="14" xr3:uid="{5DD4EEA3-E115-40E0-AEA0-CC26A6303671}" name="Response Rate"/>
    <tableColumn id="15" xr3:uid="{C9E66B0D-39FE-465B-B3DE-007BC4A0D9EE}" name="Total Score"/>
    <tableColumn id="16" xr3:uid="{062C82BE-B77B-4A97-93DC-98B48811F4CF}" name="1st Initial" dataDxfId="2">
      <calculatedColumnFormula>LEFT(H2,1)</calculatedColumnFormula>
    </tableColumn>
    <tableColumn id="17" xr3:uid="{A9BDAC27-3392-4B33-BF24-60E651782AF8}" name="CRN" dataDxfId="1">
      <calculatedColumnFormula>LEFT(B2, 5)</calculatedColumnFormula>
    </tableColumn>
    <tableColumn id="18" xr3:uid="{548A2D24-2B0C-4843-9823-ADDC70768756}" name="Not Responded" dataDxfId="0">
      <calculatedColumnFormula>M2-N2</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9BA40-2D2F-4DD9-9069-92A45E555F38}">
  <dimension ref="A33:E50"/>
  <sheetViews>
    <sheetView tabSelected="1" workbookViewId="0">
      <selection activeCell="E33" sqref="E33"/>
    </sheetView>
  </sheetViews>
  <sheetFormatPr defaultRowHeight="15"/>
  <cols>
    <col min="1" max="1" width="24.7109375" bestFit="1" customWidth="1"/>
    <col min="2" max="2" width="14.140625" bestFit="1" customWidth="1"/>
    <col min="3" max="3" width="24.7109375" bestFit="1" customWidth="1"/>
    <col min="4" max="4" width="22.140625" bestFit="1" customWidth="1"/>
    <col min="5" max="5" width="23.28515625" bestFit="1" customWidth="1"/>
    <col min="6" max="6" width="26.7109375" bestFit="1" customWidth="1"/>
  </cols>
  <sheetData>
    <row r="33" spans="1:5">
      <c r="A33" s="2" t="s">
        <v>0</v>
      </c>
      <c r="B33" t="s">
        <v>1</v>
      </c>
      <c r="C33" t="s">
        <v>2</v>
      </c>
      <c r="D33" t="s">
        <v>3</v>
      </c>
      <c r="E33" s="4" t="s">
        <v>4</v>
      </c>
    </row>
    <row r="34" spans="1:5">
      <c r="A34" s="3" t="s">
        <v>5</v>
      </c>
      <c r="B34">
        <v>6</v>
      </c>
      <c r="C34">
        <v>2</v>
      </c>
      <c r="D34">
        <v>4</v>
      </c>
      <c r="E34" s="4">
        <v>0.33333333333333331</v>
      </c>
    </row>
    <row r="35" spans="1:5">
      <c r="A35" s="3" t="s">
        <v>6</v>
      </c>
      <c r="B35">
        <v>13</v>
      </c>
      <c r="C35">
        <v>4</v>
      </c>
      <c r="D35">
        <v>9</v>
      </c>
      <c r="E35" s="4">
        <v>0.30769230769230771</v>
      </c>
    </row>
    <row r="36" spans="1:5">
      <c r="A36" s="3" t="s">
        <v>7</v>
      </c>
      <c r="B36">
        <v>9</v>
      </c>
      <c r="C36">
        <v>0</v>
      </c>
      <c r="D36">
        <v>9</v>
      </c>
      <c r="E36" s="4">
        <v>0</v>
      </c>
    </row>
    <row r="37" spans="1:5">
      <c r="A37" s="3" t="s">
        <v>8</v>
      </c>
      <c r="B37">
        <v>6</v>
      </c>
      <c r="C37">
        <v>1</v>
      </c>
      <c r="D37">
        <v>5</v>
      </c>
      <c r="E37" s="4">
        <v>0.16666666666666666</v>
      </c>
    </row>
    <row r="38" spans="1:5">
      <c r="A38" s="3" t="s">
        <v>9</v>
      </c>
      <c r="B38">
        <v>9</v>
      </c>
      <c r="C38">
        <v>1</v>
      </c>
      <c r="D38">
        <v>8</v>
      </c>
      <c r="E38" s="4">
        <v>0.1111111111111111</v>
      </c>
    </row>
    <row r="39" spans="1:5">
      <c r="A39" s="3" t="s">
        <v>10</v>
      </c>
      <c r="B39">
        <v>6</v>
      </c>
      <c r="C39">
        <v>2</v>
      </c>
      <c r="D39">
        <v>4</v>
      </c>
      <c r="E39" s="4">
        <v>0.33333333333333331</v>
      </c>
    </row>
    <row r="40" spans="1:5">
      <c r="A40" s="3" t="s">
        <v>11</v>
      </c>
      <c r="B40">
        <v>15</v>
      </c>
      <c r="C40">
        <v>2</v>
      </c>
      <c r="D40">
        <v>13</v>
      </c>
      <c r="E40" s="4">
        <v>0.13333333333333333</v>
      </c>
    </row>
    <row r="41" spans="1:5">
      <c r="A41" s="3" t="s">
        <v>12</v>
      </c>
      <c r="B41">
        <v>17</v>
      </c>
      <c r="C41">
        <v>0</v>
      </c>
      <c r="D41">
        <v>17</v>
      </c>
      <c r="E41" s="4">
        <v>0</v>
      </c>
    </row>
    <row r="42" spans="1:5">
      <c r="A42" s="3" t="s">
        <v>13</v>
      </c>
      <c r="B42">
        <v>12</v>
      </c>
      <c r="C42">
        <v>3</v>
      </c>
      <c r="D42">
        <v>9</v>
      </c>
      <c r="E42" s="4">
        <v>0.25</v>
      </c>
    </row>
    <row r="43" spans="1:5">
      <c r="A43" s="3" t="s">
        <v>14</v>
      </c>
      <c r="B43">
        <v>13</v>
      </c>
      <c r="C43">
        <v>1</v>
      </c>
      <c r="D43">
        <v>12</v>
      </c>
      <c r="E43" s="4">
        <v>7.6923076923076927E-2</v>
      </c>
    </row>
    <row r="44" spans="1:5">
      <c r="A44" s="3" t="s">
        <v>15</v>
      </c>
      <c r="B44">
        <v>9</v>
      </c>
      <c r="C44">
        <v>2</v>
      </c>
      <c r="D44">
        <v>7</v>
      </c>
      <c r="E44" s="4">
        <v>0.22222222222222221</v>
      </c>
    </row>
    <row r="45" spans="1:5">
      <c r="A45" s="3" t="s">
        <v>16</v>
      </c>
      <c r="B45">
        <v>11</v>
      </c>
      <c r="C45">
        <v>0</v>
      </c>
      <c r="D45">
        <v>11</v>
      </c>
      <c r="E45" s="4">
        <v>0</v>
      </c>
    </row>
    <row r="46" spans="1:5">
      <c r="A46" s="3" t="s">
        <v>17</v>
      </c>
      <c r="B46">
        <v>44</v>
      </c>
      <c r="C46">
        <v>19</v>
      </c>
      <c r="D46">
        <v>25</v>
      </c>
      <c r="E46" s="4">
        <v>0.43181818181818182</v>
      </c>
    </row>
    <row r="47" spans="1:5">
      <c r="A47" s="3" t="s">
        <v>18</v>
      </c>
      <c r="B47">
        <v>12</v>
      </c>
      <c r="C47">
        <v>2</v>
      </c>
      <c r="D47">
        <v>10</v>
      </c>
      <c r="E47" s="4">
        <v>0.16666666666666666</v>
      </c>
    </row>
    <row r="48" spans="1:5">
      <c r="A48" s="3" t="s">
        <v>19</v>
      </c>
      <c r="B48">
        <v>11</v>
      </c>
      <c r="C48">
        <v>4</v>
      </c>
      <c r="D48">
        <v>7</v>
      </c>
      <c r="E48" s="4">
        <v>0.36363636363636365</v>
      </c>
    </row>
    <row r="49" spans="1:5">
      <c r="A49" s="3" t="s">
        <v>20</v>
      </c>
      <c r="B49">
        <v>11</v>
      </c>
      <c r="C49">
        <v>2</v>
      </c>
      <c r="D49">
        <v>9</v>
      </c>
      <c r="E49" s="4">
        <v>0.18181818181818182</v>
      </c>
    </row>
    <row r="50" spans="1:5">
      <c r="A50" s="3" t="s">
        <v>21</v>
      </c>
      <c r="B50">
        <v>204</v>
      </c>
      <c r="C50">
        <v>45</v>
      </c>
      <c r="D50">
        <v>159</v>
      </c>
      <c r="E50" s="4">
        <v>0.22058823529411764</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4B9DD-A4FA-4E58-9CCF-F916007399E5}">
  <dimension ref="A1:S18"/>
  <sheetViews>
    <sheetView topLeftCell="B1" workbookViewId="0">
      <selection activeCell="B1" sqref="B1:S18"/>
    </sheetView>
  </sheetViews>
  <sheetFormatPr defaultRowHeight="15"/>
  <cols>
    <col min="1" max="1" width="14.28515625" customWidth="1"/>
    <col min="2" max="2" width="15.42578125" customWidth="1"/>
    <col min="3" max="4" width="14.28515625" customWidth="1"/>
    <col min="5" max="5" width="26.28515625" customWidth="1"/>
    <col min="6" max="6" width="28.7109375" customWidth="1"/>
    <col min="7" max="7" width="26.85546875" customWidth="1"/>
    <col min="8" max="8" width="21.85546875" customWidth="1"/>
    <col min="9" max="10" width="14.28515625" customWidth="1"/>
    <col min="11" max="11" width="17.5703125" customWidth="1"/>
    <col min="12" max="12" width="15.28515625" customWidth="1"/>
    <col min="13" max="13" width="14.28515625" customWidth="1"/>
    <col min="14" max="14" width="19.7109375" customWidth="1"/>
    <col min="15" max="15" width="16.7109375" customWidth="1"/>
    <col min="16" max="18" width="14.28515625" customWidth="1"/>
    <col min="19" max="19" width="17.140625" customWidth="1"/>
  </cols>
  <sheetData>
    <row r="1" spans="1:19">
      <c r="A1" t="s">
        <v>22</v>
      </c>
      <c r="B1" t="s">
        <v>23</v>
      </c>
      <c r="C1" t="s">
        <v>24</v>
      </c>
      <c r="D1" t="s">
        <v>25</v>
      </c>
      <c r="E1" t="s">
        <v>26</v>
      </c>
      <c r="F1" t="s">
        <v>27</v>
      </c>
      <c r="G1" t="s">
        <v>28</v>
      </c>
      <c r="H1" t="s">
        <v>29</v>
      </c>
      <c r="I1" t="s">
        <v>30</v>
      </c>
      <c r="J1" t="s">
        <v>31</v>
      </c>
      <c r="K1" t="s">
        <v>32</v>
      </c>
      <c r="L1" t="s">
        <v>33</v>
      </c>
      <c r="M1" t="s">
        <v>34</v>
      </c>
      <c r="N1" t="s">
        <v>35</v>
      </c>
      <c r="O1" t="s">
        <v>36</v>
      </c>
      <c r="P1" t="s">
        <v>37</v>
      </c>
      <c r="Q1" t="s">
        <v>38</v>
      </c>
      <c r="R1" t="s">
        <v>39</v>
      </c>
      <c r="S1" t="s">
        <v>40</v>
      </c>
    </row>
    <row r="2" spans="1:19" ht="15.75">
      <c r="A2" t="s">
        <v>41</v>
      </c>
      <c r="B2" t="s">
        <v>42</v>
      </c>
      <c r="C2">
        <v>202430</v>
      </c>
      <c r="D2">
        <v>1</v>
      </c>
      <c r="E2" t="s">
        <v>43</v>
      </c>
      <c r="F2">
        <v>549</v>
      </c>
      <c r="G2" t="s">
        <v>44</v>
      </c>
      <c r="H2" t="s">
        <v>17</v>
      </c>
      <c r="I2" t="s">
        <v>45</v>
      </c>
      <c r="J2" t="s">
        <v>46</v>
      </c>
      <c r="K2">
        <v>4.44047619</v>
      </c>
      <c r="L2">
        <v>4.4428571428571404</v>
      </c>
      <c r="M2">
        <v>26</v>
      </c>
      <c r="N2">
        <v>14</v>
      </c>
      <c r="O2">
        <v>53.84615385</v>
      </c>
      <c r="P2">
        <v>4.4415584415584402</v>
      </c>
      <c r="Q2" s="1" t="str">
        <f>LEFT(H2,1)</f>
        <v>S</v>
      </c>
      <c r="R2" s="1" t="str">
        <f>LEFT(B2, 5)</f>
        <v>30200</v>
      </c>
      <c r="S2" s="1">
        <f>M2-N2</f>
        <v>12</v>
      </c>
    </row>
    <row r="3" spans="1:19" ht="15.75">
      <c r="A3" t="s">
        <v>47</v>
      </c>
      <c r="B3" t="s">
        <v>48</v>
      </c>
      <c r="C3">
        <v>202430</v>
      </c>
      <c r="D3">
        <v>1</v>
      </c>
      <c r="E3" t="s">
        <v>43</v>
      </c>
      <c r="F3">
        <v>549</v>
      </c>
      <c r="G3" t="s">
        <v>49</v>
      </c>
      <c r="H3" t="s">
        <v>17</v>
      </c>
      <c r="I3" t="s">
        <v>45</v>
      </c>
      <c r="J3" t="s">
        <v>46</v>
      </c>
      <c r="K3">
        <v>3.8416666666666601</v>
      </c>
      <c r="L3">
        <v>3.84</v>
      </c>
      <c r="M3">
        <v>18</v>
      </c>
      <c r="N3">
        <v>5</v>
      </c>
      <c r="O3">
        <v>27.777777780000001</v>
      </c>
      <c r="P3">
        <v>3.8409090909999999</v>
      </c>
      <c r="Q3" s="1" t="str">
        <f t="shared" ref="Q3:Q18" si="0">LEFT(H3,1)</f>
        <v>S</v>
      </c>
      <c r="R3" s="1" t="str">
        <f t="shared" ref="R3:R18" si="1">LEFT(B3, 5)</f>
        <v>30201</v>
      </c>
      <c r="S3" s="1">
        <f t="shared" ref="S3:S18" si="2">M3-N3</f>
        <v>13</v>
      </c>
    </row>
    <row r="4" spans="1:19" ht="15.75">
      <c r="A4" t="s">
        <v>50</v>
      </c>
      <c r="B4" t="s">
        <v>51</v>
      </c>
      <c r="C4">
        <v>202430</v>
      </c>
      <c r="D4">
        <v>1</v>
      </c>
      <c r="E4" t="s">
        <v>52</v>
      </c>
      <c r="F4">
        <v>500</v>
      </c>
      <c r="G4" t="s">
        <v>44</v>
      </c>
      <c r="H4" t="s">
        <v>18</v>
      </c>
      <c r="I4" t="s">
        <v>53</v>
      </c>
      <c r="J4" t="s">
        <v>54</v>
      </c>
      <c r="K4">
        <v>4.3333333333333304</v>
      </c>
      <c r="L4">
        <v>4.0999999999999996</v>
      </c>
      <c r="M4">
        <v>12</v>
      </c>
      <c r="N4">
        <v>2</v>
      </c>
      <c r="O4">
        <v>16.666666670000001</v>
      </c>
      <c r="P4">
        <v>4.2272727272727204</v>
      </c>
      <c r="Q4" s="1" t="str">
        <f t="shared" si="0"/>
        <v>S</v>
      </c>
      <c r="R4" s="1" t="str">
        <f t="shared" si="1"/>
        <v>30203</v>
      </c>
      <c r="S4" s="1">
        <f t="shared" si="2"/>
        <v>10</v>
      </c>
    </row>
    <row r="5" spans="1:19" ht="15.75">
      <c r="A5" t="s">
        <v>55</v>
      </c>
      <c r="B5" t="s">
        <v>56</v>
      </c>
      <c r="C5">
        <v>202430</v>
      </c>
      <c r="D5">
        <v>1</v>
      </c>
      <c r="E5" t="s">
        <v>57</v>
      </c>
      <c r="F5">
        <v>346</v>
      </c>
      <c r="G5" t="s">
        <v>44</v>
      </c>
      <c r="H5" t="s">
        <v>14</v>
      </c>
      <c r="I5" t="s">
        <v>53</v>
      </c>
      <c r="J5" t="s">
        <v>58</v>
      </c>
      <c r="K5">
        <v>5</v>
      </c>
      <c r="L5">
        <v>5</v>
      </c>
      <c r="M5">
        <v>13</v>
      </c>
      <c r="N5">
        <v>1</v>
      </c>
      <c r="O5">
        <v>7.692307692</v>
      </c>
      <c r="P5">
        <v>5</v>
      </c>
      <c r="Q5" s="1" t="str">
        <f t="shared" si="0"/>
        <v>M</v>
      </c>
      <c r="R5" s="1" t="str">
        <f t="shared" si="1"/>
        <v>30207</v>
      </c>
      <c r="S5" s="1">
        <f t="shared" si="2"/>
        <v>12</v>
      </c>
    </row>
    <row r="6" spans="1:19" ht="15.75">
      <c r="A6" t="s">
        <v>59</v>
      </c>
      <c r="B6" t="s">
        <v>60</v>
      </c>
      <c r="C6">
        <v>202430</v>
      </c>
      <c r="D6">
        <v>1</v>
      </c>
      <c r="E6" t="s">
        <v>61</v>
      </c>
      <c r="F6">
        <v>2306</v>
      </c>
      <c r="G6" t="s">
        <v>44</v>
      </c>
      <c r="H6" t="s">
        <v>7</v>
      </c>
      <c r="I6" t="s">
        <v>62</v>
      </c>
      <c r="J6" t="s">
        <v>63</v>
      </c>
      <c r="M6">
        <v>9</v>
      </c>
      <c r="N6">
        <v>0</v>
      </c>
      <c r="O6">
        <v>0</v>
      </c>
      <c r="Q6" s="1" t="str">
        <f t="shared" si="0"/>
        <v>J</v>
      </c>
      <c r="R6" s="1" t="str">
        <f t="shared" si="1"/>
        <v>30209</v>
      </c>
      <c r="S6" s="1">
        <f t="shared" si="2"/>
        <v>9</v>
      </c>
    </row>
    <row r="7" spans="1:19" ht="15.75">
      <c r="A7" t="s">
        <v>64</v>
      </c>
      <c r="B7" t="s">
        <v>65</v>
      </c>
      <c r="C7">
        <v>202430</v>
      </c>
      <c r="D7">
        <v>1</v>
      </c>
      <c r="E7" t="s">
        <v>66</v>
      </c>
      <c r="F7">
        <v>4311</v>
      </c>
      <c r="G7" t="s">
        <v>44</v>
      </c>
      <c r="H7" t="s">
        <v>12</v>
      </c>
      <c r="I7" t="s">
        <v>67</v>
      </c>
      <c r="J7" t="s">
        <v>68</v>
      </c>
      <c r="M7">
        <v>17</v>
      </c>
      <c r="N7">
        <v>0</v>
      </c>
      <c r="O7">
        <v>0</v>
      </c>
      <c r="Q7" s="1" t="str">
        <f t="shared" si="0"/>
        <v>M</v>
      </c>
      <c r="R7" s="1" t="str">
        <f t="shared" si="1"/>
        <v>30320</v>
      </c>
      <c r="S7" s="1">
        <f t="shared" si="2"/>
        <v>17</v>
      </c>
    </row>
    <row r="8" spans="1:19" ht="15.75">
      <c r="A8" t="s">
        <v>69</v>
      </c>
      <c r="B8" t="s">
        <v>70</v>
      </c>
      <c r="C8">
        <v>202430</v>
      </c>
      <c r="D8">
        <v>1</v>
      </c>
      <c r="E8" t="s">
        <v>71</v>
      </c>
      <c r="F8">
        <v>347</v>
      </c>
      <c r="G8" t="s">
        <v>44</v>
      </c>
      <c r="H8" t="s">
        <v>15</v>
      </c>
      <c r="I8" t="s">
        <v>67</v>
      </c>
      <c r="J8" t="s">
        <v>68</v>
      </c>
      <c r="K8">
        <v>4.3333333333333304</v>
      </c>
      <c r="L8">
        <v>4.5</v>
      </c>
      <c r="M8">
        <v>9</v>
      </c>
      <c r="N8">
        <v>2</v>
      </c>
      <c r="O8">
        <v>22.222222219999999</v>
      </c>
      <c r="P8">
        <v>4.4090909090909003</v>
      </c>
      <c r="Q8" s="1" t="str">
        <f t="shared" si="0"/>
        <v>R</v>
      </c>
      <c r="R8" s="1" t="str">
        <f t="shared" si="1"/>
        <v>30323</v>
      </c>
      <c r="S8" s="1">
        <f t="shared" si="2"/>
        <v>7</v>
      </c>
    </row>
    <row r="9" spans="1:19" ht="15.75">
      <c r="A9" t="s">
        <v>72</v>
      </c>
      <c r="B9" t="s">
        <v>73</v>
      </c>
      <c r="C9">
        <v>202430</v>
      </c>
      <c r="D9">
        <v>1</v>
      </c>
      <c r="E9" t="s">
        <v>74</v>
      </c>
      <c r="F9">
        <v>362</v>
      </c>
      <c r="G9" t="s">
        <v>44</v>
      </c>
      <c r="H9" t="s">
        <v>11</v>
      </c>
      <c r="I9" t="s">
        <v>53</v>
      </c>
      <c r="J9" t="s">
        <v>75</v>
      </c>
      <c r="K9">
        <v>5</v>
      </c>
      <c r="L9">
        <v>4.8</v>
      </c>
      <c r="M9">
        <v>15</v>
      </c>
      <c r="N9">
        <v>2</v>
      </c>
      <c r="O9">
        <v>13.33333333</v>
      </c>
      <c r="P9">
        <v>4.9090909090909003</v>
      </c>
      <c r="Q9" s="1" t="str">
        <f t="shared" si="0"/>
        <v>L</v>
      </c>
      <c r="R9" s="1" t="str">
        <f t="shared" si="1"/>
        <v>30325</v>
      </c>
      <c r="S9" s="1">
        <f t="shared" si="2"/>
        <v>13</v>
      </c>
    </row>
    <row r="10" spans="1:19" ht="15.75">
      <c r="A10" t="s">
        <v>76</v>
      </c>
      <c r="B10" t="s">
        <v>77</v>
      </c>
      <c r="C10">
        <v>202430</v>
      </c>
      <c r="D10">
        <v>1</v>
      </c>
      <c r="E10" t="s">
        <v>74</v>
      </c>
      <c r="F10">
        <v>492</v>
      </c>
      <c r="G10" t="s">
        <v>44</v>
      </c>
      <c r="H10" t="s">
        <v>6</v>
      </c>
      <c r="I10" t="s">
        <v>53</v>
      </c>
      <c r="J10" t="s">
        <v>75</v>
      </c>
      <c r="K10">
        <v>4.6666666666666599</v>
      </c>
      <c r="L10">
        <v>4.6500000000000004</v>
      </c>
      <c r="M10">
        <v>13</v>
      </c>
      <c r="N10">
        <v>4</v>
      </c>
      <c r="O10">
        <v>30.76923077</v>
      </c>
      <c r="P10">
        <v>4.6590909090909003</v>
      </c>
      <c r="Q10" s="1" t="str">
        <f t="shared" si="0"/>
        <v>B</v>
      </c>
      <c r="R10" s="1" t="str">
        <f t="shared" si="1"/>
        <v>30326</v>
      </c>
      <c r="S10" s="1">
        <f t="shared" si="2"/>
        <v>9</v>
      </c>
    </row>
    <row r="11" spans="1:19" ht="15.75">
      <c r="A11" t="s">
        <v>78</v>
      </c>
      <c r="B11" t="s">
        <v>79</v>
      </c>
      <c r="C11">
        <v>202430</v>
      </c>
      <c r="D11">
        <v>1</v>
      </c>
      <c r="E11" t="s">
        <v>80</v>
      </c>
      <c r="F11">
        <v>515</v>
      </c>
      <c r="G11" t="s">
        <v>44</v>
      </c>
      <c r="H11" t="s">
        <v>13</v>
      </c>
      <c r="I11" t="s">
        <v>53</v>
      </c>
      <c r="J11" t="s">
        <v>81</v>
      </c>
      <c r="K11">
        <v>4.6111111111111098</v>
      </c>
      <c r="L11">
        <v>4.5333333333333297</v>
      </c>
      <c r="M11">
        <v>12</v>
      </c>
      <c r="N11">
        <v>3</v>
      </c>
      <c r="O11">
        <v>25</v>
      </c>
      <c r="P11">
        <v>4.5757575757575699</v>
      </c>
      <c r="Q11" s="1" t="str">
        <f t="shared" si="0"/>
        <v>M</v>
      </c>
      <c r="R11" s="1" t="str">
        <f t="shared" si="1"/>
        <v>30336</v>
      </c>
      <c r="S11" s="1">
        <f t="shared" si="2"/>
        <v>9</v>
      </c>
    </row>
    <row r="12" spans="1:19" ht="15.75">
      <c r="A12" t="s">
        <v>82</v>
      </c>
      <c r="B12" t="s">
        <v>83</v>
      </c>
      <c r="C12">
        <v>202430</v>
      </c>
      <c r="D12">
        <v>1</v>
      </c>
      <c r="E12" t="s">
        <v>84</v>
      </c>
      <c r="F12">
        <v>1301</v>
      </c>
      <c r="G12" t="s">
        <v>44</v>
      </c>
      <c r="H12" t="s">
        <v>9</v>
      </c>
      <c r="I12" t="s">
        <v>62</v>
      </c>
      <c r="J12" t="s">
        <v>85</v>
      </c>
      <c r="K12">
        <v>5</v>
      </c>
      <c r="L12">
        <v>5</v>
      </c>
      <c r="M12">
        <v>9</v>
      </c>
      <c r="N12">
        <v>1</v>
      </c>
      <c r="O12">
        <v>11.11111111</v>
      </c>
      <c r="P12">
        <v>5</v>
      </c>
      <c r="Q12" s="1" t="str">
        <f t="shared" si="0"/>
        <v>J</v>
      </c>
      <c r="R12" s="1" t="str">
        <f t="shared" si="1"/>
        <v>30439</v>
      </c>
      <c r="S12" s="1">
        <f t="shared" si="2"/>
        <v>8</v>
      </c>
    </row>
    <row r="13" spans="1:19" ht="15.75">
      <c r="A13" t="s">
        <v>86</v>
      </c>
      <c r="B13" t="s">
        <v>87</v>
      </c>
      <c r="C13">
        <v>202430</v>
      </c>
      <c r="D13">
        <v>1</v>
      </c>
      <c r="E13" t="s">
        <v>88</v>
      </c>
      <c r="F13">
        <v>497</v>
      </c>
      <c r="G13" t="s">
        <v>89</v>
      </c>
      <c r="H13" t="s">
        <v>5</v>
      </c>
      <c r="I13" t="s">
        <v>53</v>
      </c>
      <c r="J13" t="s">
        <v>54</v>
      </c>
      <c r="K13">
        <v>4.1666666666666599</v>
      </c>
      <c r="L13">
        <v>4.5</v>
      </c>
      <c r="M13">
        <v>6</v>
      </c>
      <c r="N13">
        <v>2</v>
      </c>
      <c r="O13">
        <v>33.333333330000002</v>
      </c>
      <c r="P13">
        <v>4.3181818181818103</v>
      </c>
      <c r="Q13" s="1" t="str">
        <f t="shared" si="0"/>
        <v>A</v>
      </c>
      <c r="R13" s="1" t="str">
        <f t="shared" si="1"/>
        <v>30443</v>
      </c>
      <c r="S13" s="1">
        <f t="shared" si="2"/>
        <v>4</v>
      </c>
    </row>
    <row r="14" spans="1:19" ht="15.75">
      <c r="A14" t="s">
        <v>86</v>
      </c>
      <c r="B14" t="s">
        <v>87</v>
      </c>
      <c r="C14">
        <v>202430</v>
      </c>
      <c r="D14">
        <v>1</v>
      </c>
      <c r="E14" t="s">
        <v>88</v>
      </c>
      <c r="F14">
        <v>497</v>
      </c>
      <c r="G14" t="s">
        <v>89</v>
      </c>
      <c r="H14" t="s">
        <v>10</v>
      </c>
      <c r="I14" t="s">
        <v>53</v>
      </c>
      <c r="J14" t="s">
        <v>54</v>
      </c>
      <c r="K14">
        <v>5</v>
      </c>
      <c r="L14">
        <v>4.5</v>
      </c>
      <c r="M14">
        <v>6</v>
      </c>
      <c r="N14">
        <v>2</v>
      </c>
      <c r="O14">
        <v>33.333333330000002</v>
      </c>
      <c r="P14">
        <v>4.7727272727272698</v>
      </c>
      <c r="Q14" s="1" t="str">
        <f t="shared" si="0"/>
        <v>L</v>
      </c>
      <c r="R14" s="1" t="str">
        <f t="shared" si="1"/>
        <v>30443</v>
      </c>
      <c r="S14" s="1">
        <f t="shared" si="2"/>
        <v>4</v>
      </c>
    </row>
    <row r="15" spans="1:19" ht="15.75">
      <c r="A15" t="s">
        <v>90</v>
      </c>
      <c r="B15" t="s">
        <v>91</v>
      </c>
      <c r="C15">
        <v>202430</v>
      </c>
      <c r="D15">
        <v>1</v>
      </c>
      <c r="E15" t="s">
        <v>92</v>
      </c>
      <c r="F15">
        <v>362</v>
      </c>
      <c r="G15" t="s">
        <v>49</v>
      </c>
      <c r="H15" t="s">
        <v>20</v>
      </c>
      <c r="I15" t="s">
        <v>62</v>
      </c>
      <c r="J15" t="s">
        <v>93</v>
      </c>
      <c r="K15">
        <v>4</v>
      </c>
      <c r="L15">
        <v>4</v>
      </c>
      <c r="M15">
        <v>11</v>
      </c>
      <c r="N15">
        <v>2</v>
      </c>
      <c r="O15">
        <v>18.18181818</v>
      </c>
      <c r="P15">
        <v>4</v>
      </c>
      <c r="Q15" s="1" t="str">
        <f t="shared" si="0"/>
        <v>W</v>
      </c>
      <c r="R15" s="1" t="str">
        <f t="shared" si="1"/>
        <v>30445</v>
      </c>
      <c r="S15" s="1">
        <f t="shared" si="2"/>
        <v>9</v>
      </c>
    </row>
    <row r="16" spans="1:19" ht="15.75">
      <c r="A16" t="s">
        <v>94</v>
      </c>
      <c r="B16" t="s">
        <v>95</v>
      </c>
      <c r="C16">
        <v>202430</v>
      </c>
      <c r="D16">
        <v>1</v>
      </c>
      <c r="E16" t="s">
        <v>96</v>
      </c>
      <c r="F16">
        <v>497</v>
      </c>
      <c r="G16" t="s">
        <v>49</v>
      </c>
      <c r="H16" t="s">
        <v>19</v>
      </c>
      <c r="I16" t="s">
        <v>53</v>
      </c>
      <c r="J16" t="s">
        <v>97</v>
      </c>
      <c r="K16">
        <v>4.9583333333333304</v>
      </c>
      <c r="L16">
        <v>5</v>
      </c>
      <c r="M16">
        <v>11</v>
      </c>
      <c r="N16">
        <v>4</v>
      </c>
      <c r="O16">
        <v>36.363636360000001</v>
      </c>
      <c r="P16">
        <v>4.9772727272727204</v>
      </c>
      <c r="Q16" s="1" t="str">
        <f t="shared" si="0"/>
        <v>T</v>
      </c>
      <c r="R16" s="1" t="str">
        <f t="shared" si="1"/>
        <v>30448</v>
      </c>
      <c r="S16" s="1">
        <f t="shared" si="2"/>
        <v>7</v>
      </c>
    </row>
    <row r="17" spans="1:19" ht="15.75">
      <c r="A17" t="s">
        <v>98</v>
      </c>
      <c r="B17" t="s">
        <v>99</v>
      </c>
      <c r="C17">
        <v>202430</v>
      </c>
      <c r="D17">
        <v>1</v>
      </c>
      <c r="E17" t="s">
        <v>100</v>
      </c>
      <c r="F17">
        <v>464</v>
      </c>
      <c r="G17" t="s">
        <v>44</v>
      </c>
      <c r="H17" t="s">
        <v>8</v>
      </c>
      <c r="I17" t="s">
        <v>45</v>
      </c>
      <c r="J17" t="s">
        <v>101</v>
      </c>
      <c r="K17">
        <v>5</v>
      </c>
      <c r="L17">
        <v>5</v>
      </c>
      <c r="M17">
        <v>6</v>
      </c>
      <c r="N17">
        <v>1</v>
      </c>
      <c r="O17">
        <v>16.666666670000001</v>
      </c>
      <c r="P17">
        <v>5</v>
      </c>
      <c r="Q17" s="1" t="str">
        <f t="shared" si="0"/>
        <v>J</v>
      </c>
      <c r="R17" s="1" t="str">
        <f t="shared" si="1"/>
        <v>30449</v>
      </c>
      <c r="S17" s="1">
        <f t="shared" si="2"/>
        <v>5</v>
      </c>
    </row>
    <row r="18" spans="1:19" ht="15.75">
      <c r="A18" t="s">
        <v>102</v>
      </c>
      <c r="B18" t="s">
        <v>103</v>
      </c>
      <c r="C18">
        <v>202430</v>
      </c>
      <c r="D18">
        <v>1</v>
      </c>
      <c r="E18" t="s">
        <v>104</v>
      </c>
      <c r="F18">
        <v>324</v>
      </c>
      <c r="G18" t="s">
        <v>44</v>
      </c>
      <c r="H18" t="s">
        <v>16</v>
      </c>
      <c r="I18" t="s">
        <v>53</v>
      </c>
      <c r="J18" t="s">
        <v>105</v>
      </c>
      <c r="M18">
        <v>11</v>
      </c>
      <c r="N18">
        <v>0</v>
      </c>
      <c r="O18">
        <v>0</v>
      </c>
      <c r="Q18" s="1" t="str">
        <f t="shared" si="0"/>
        <v>S</v>
      </c>
      <c r="R18" s="1" t="str">
        <f t="shared" si="1"/>
        <v>30461</v>
      </c>
      <c r="S18" s="1">
        <f t="shared" si="2"/>
        <v>11</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478F0-D3E0-4843-9937-3B5E2AD70462}">
  <dimension ref="A3:C9"/>
  <sheetViews>
    <sheetView workbookViewId="0">
      <selection activeCell="A7" sqref="A7:B9"/>
    </sheetView>
  </sheetViews>
  <sheetFormatPr defaultRowHeight="15"/>
  <cols>
    <col min="1" max="1" width="25.5703125" bestFit="1" customWidth="1"/>
    <col min="2" max="2" width="4.5703125" bestFit="1" customWidth="1"/>
    <col min="3" max="3" width="21.140625" bestFit="1" customWidth="1"/>
  </cols>
  <sheetData>
    <row r="3" spans="1:3">
      <c r="A3" t="s">
        <v>106</v>
      </c>
      <c r="B3" t="s">
        <v>107</v>
      </c>
      <c r="C3" t="s">
        <v>108</v>
      </c>
    </row>
    <row r="4" spans="1:3">
      <c r="A4" s="5">
        <v>4.5965419500793621</v>
      </c>
      <c r="B4" s="5">
        <v>4.5618707482993193</v>
      </c>
      <c r="C4" s="5">
        <v>4.5807823129316594</v>
      </c>
    </row>
    <row r="7" spans="1:3">
      <c r="A7" s="2" t="s">
        <v>109</v>
      </c>
    </row>
    <row r="8" spans="1:3">
      <c r="A8" s="3" t="s">
        <v>4</v>
      </c>
      <c r="B8" s="4">
        <v>0.22058823529411764</v>
      </c>
    </row>
    <row r="9" spans="1:3">
      <c r="A9" s="3" t="s">
        <v>110</v>
      </c>
      <c r="B9" s="4">
        <v>0.77941176470588236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2026-07-01T20:00:04Z</dcterms:created>
  <dcterms:modified xsi:type="dcterms:W3CDTF">2026-07-01T20:26:09Z</dcterms:modified>
  <cp:category/>
  <cp:contentStatus/>
</cp:coreProperties>
</file>