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12600"/>
  </bookViews>
  <sheets>
    <sheet name="Dashboard" sheetId="2" r:id="rId1"/>
    <sheet name="Overall Report Main Term August" sheetId="1" r:id="rId2"/>
  </sheets>
  <definedNames>
    <definedName name="Slicer_1st_initial">#N/A</definedName>
    <definedName name="Slicer_CRN">#N/A</definedName>
    <definedName name="Slicer_Teachers___Full_Name">#N/A</definedName>
  </definedNames>
  <calcPr calcId="0"/>
  <pivotCaches>
    <pivotCache cacheId="56"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2" i="1"/>
  <c r="S3" i="1"/>
  <c r="S4" i="1"/>
  <c r="S5" i="1"/>
  <c r="S2" i="1"/>
  <c r="R3" i="1"/>
  <c r="R4" i="1"/>
  <c r="R5" i="1"/>
  <c r="R2" i="1"/>
</calcChain>
</file>

<file path=xl/sharedStrings.xml><?xml version="1.0" encoding="utf-8"?>
<sst xmlns="http://schemas.openxmlformats.org/spreadsheetml/2006/main" count="65" uniqueCount="56">
  <si>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</si>
  <si>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</si>
  <si>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</si>
  <si>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</si>
  <si>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</si>
  <si>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</si>
  <si>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</si>
  <si>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</si>
  <si>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</si>
  <si>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</si>
  <si>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</si>
  <si>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</si>
  <si>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</si>
  <si>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</si>
  <si>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</si>
  <si>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</si>
  <si>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</si>
  <si>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202070-70015</t>
  </si>
  <si>
    <t>70015 United States Government</t>
  </si>
  <si>
    <t>PSCI</t>
  </si>
  <si>
    <t>01W</t>
  </si>
  <si>
    <t>Ayal Feinberg</t>
  </si>
  <si>
    <t>Humanities, Social Sci &amp; Arts</t>
  </si>
  <si>
    <t>Political Science</t>
  </si>
  <si>
    <t>202070-70017</t>
  </si>
  <si>
    <t>70017 Found of Kinesiology</t>
  </si>
  <si>
    <t>HHPK</t>
  </si>
  <si>
    <t>Sarah Mitchell</t>
  </si>
  <si>
    <t>Education &amp; Human Services</t>
  </si>
  <si>
    <t>Health &amp; Human Performance</t>
  </si>
  <si>
    <t>202070-70041</t>
  </si>
  <si>
    <t>70041 Etymology: History of Words</t>
  </si>
  <si>
    <t>ENG</t>
  </si>
  <si>
    <t>Salvatore Attardo</t>
  </si>
  <si>
    <t>Literature &amp; Languages</t>
  </si>
  <si>
    <t>202070-70043</t>
  </si>
  <si>
    <t>70043 Lab Management In Ag Mech</t>
  </si>
  <si>
    <t>AMC</t>
  </si>
  <si>
    <t>Douglas Lavergne</t>
  </si>
  <si>
    <t>Ag Sciences &amp; Nat Resources</t>
  </si>
  <si>
    <t>Ag Science &amp; Natural Resources</t>
  </si>
  <si>
    <t>1st initial</t>
  </si>
  <si>
    <t>CRN</t>
  </si>
  <si>
    <t>Not Responded</t>
  </si>
  <si>
    <t>Grand Total</t>
  </si>
  <si>
    <t>Instructor</t>
  </si>
  <si>
    <t>Sum of Invited</t>
  </si>
  <si>
    <t>Sum of RespondentCount</t>
  </si>
  <si>
    <t>Sum of Not Responded</t>
  </si>
  <si>
    <t>Sum of Overall Response</t>
  </si>
  <si>
    <t>Sum of Non-resp</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</si>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</sst>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17" fillId="33" borderId="0" xfId="0" applyFont="1" applyFill="1"/>
    <xf numFmtId="2" fontId="17" fillId="33" borderId="0" xfId="0" applyNumberFormat="1"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39">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numFmt numFmtId="2" formatCode="0.00"/>
    </dxf>
    <dxf>
      <numFmt numFmtId="2" formatCode="0.00"/>
    </dxf>
    <dxf>
      <numFmt numFmtId="2" formatCode="0.00"/>
    </dxf>
    <dxf>
      <fill>
        <patternFill patternType="solid">
          <bgColor theme="0"/>
        </patternFill>
      </fill>
    </dxf>
    <dxf>
      <font>
        <color theme="0"/>
      </font>
    </dxf>
    <dxf>
      <numFmt numFmtId="1" formatCode="0"/>
    </dxf>
    <dxf>
      <font>
        <color theme="0"/>
      </font>
    </dxf>
    <dxf>
      <fill>
        <patternFill patternType="solid">
          <bgColor theme="0"/>
        </patternFill>
      </fill>
    </dxf>
    <dxf>
      <numFmt numFmtId="168" formatCode="0.0"/>
    </dxf>
    <dxf>
      <numFmt numFmtId="1" formatCode="0"/>
    </dxf>
    <dxf>
      <numFmt numFmtId="2" formatCode="0.00"/>
    </dxf>
    <dxf>
      <numFmt numFmtId="166" formatCode="0.000"/>
    </dxf>
    <dxf>
      <numFmt numFmtId="167" formatCode="0.0000"/>
    </dxf>
    <dxf>
      <numFmt numFmtId="166" formatCode="0.000"/>
    </dxf>
    <dxf>
      <font>
        <color theme="0"/>
      </font>
    </dxf>
    <dxf>
      <fill>
        <patternFill patternType="solid">
          <bgColor theme="0"/>
        </patternFill>
      </fill>
    </dxf>
    <dxf>
      <numFmt numFmtId="2" formatCode="0.00"/>
    </dxf>
    <dxf>
      <numFmt numFmtId="2" formatCode="0.00"/>
    </dxf>
    <dxf>
      <numFmt numFmtId="2" formatCode="0.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August Mini 2020 Dashboard.xlsx]Dashboard!PivotTable15</c:name>
    <c:fmtId val="0"/>
  </c:pivotSource>
  <c:chart>
    <c:title>
      <c:tx>
        <c:rich>
          <a:bodyPr/>
          <a:lstStyle/>
          <a:p>
            <a:pPr>
              <a:defRPr/>
            </a:pPr>
            <a:r>
              <a:rPr lang="en-US"/>
              <a:t>Instructor and Course Scores</a:t>
            </a:r>
          </a:p>
        </c:rich>
      </c:tx>
      <c:layout/>
      <c:overlay val="0"/>
    </c:title>
    <c:autoTitleDeleted val="0"/>
    <c:pivotFmts>
      <c:pivotFmt>
        <c:idx val="0"/>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1"/>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3"/>
        <c:marker>
          <c:symbol val="none"/>
        </c:marker>
      </c:pivotFmt>
      <c:pivotFmt>
        <c:idx val="4"/>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Dashboard!$H$13</c:f>
              <c:strCache>
                <c:ptCount val="1"/>
                <c:pt idx="0">
                  <c:v>Average of Instructor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Dashboard!$H$14</c:f>
              <c:strCache>
                <c:ptCount val="1"/>
                <c:pt idx="0">
                  <c:v>Total</c:v>
                </c:pt>
              </c:strCache>
            </c:strRef>
          </c:cat>
          <c:val>
            <c:numRef>
              <c:f>Dashboard!$H$14</c:f>
              <c:numCache>
                <c:formatCode>0.00</c:formatCode>
                <c:ptCount val="1"/>
                <c:pt idx="0">
                  <c:v>4.8624999999999998</c:v>
                </c:pt>
              </c:numCache>
            </c:numRef>
          </c:val>
        </c:ser>
        <c:ser>
          <c:idx val="1"/>
          <c:order val="1"/>
          <c:tx>
            <c:strRef>
              <c:f>Dashboard!$I$13</c:f>
              <c:strCache>
                <c:ptCount val="1"/>
                <c:pt idx="0">
                  <c:v>Average of Course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Dashboard!$H$14</c:f>
              <c:strCache>
                <c:ptCount val="1"/>
                <c:pt idx="0">
                  <c:v>Total</c:v>
                </c:pt>
              </c:strCache>
            </c:strRef>
          </c:cat>
          <c:val>
            <c:numRef>
              <c:f>Dashboard!$I$14</c:f>
              <c:numCache>
                <c:formatCode>0.00</c:formatCode>
                <c:ptCount val="1"/>
                <c:pt idx="0">
                  <c:v>4.8475000000000001</c:v>
                </c:pt>
              </c:numCache>
            </c:numRef>
          </c:val>
        </c:ser>
        <c:ser>
          <c:idx val="2"/>
          <c:order val="2"/>
          <c:tx>
            <c:strRef>
              <c:f>Dashboard!$J$13</c:f>
              <c:strCache>
                <c:ptCount val="1"/>
                <c:pt idx="0">
                  <c:v>Average of QEP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Dashboard!$H$14</c:f>
              <c:strCache>
                <c:ptCount val="1"/>
                <c:pt idx="0">
                  <c:v>Total</c:v>
                </c:pt>
              </c:strCache>
            </c:strRef>
          </c:cat>
          <c:val>
            <c:numRef>
              <c:f>Dashboard!$J$14</c:f>
              <c:numCache>
                <c:formatCode>0.00</c:formatCode>
                <c:ptCount val="1"/>
                <c:pt idx="0">
                  <c:v>4.7275</c:v>
                </c:pt>
              </c:numCache>
            </c:numRef>
          </c:val>
        </c:ser>
        <c:ser>
          <c:idx val="3"/>
          <c:order val="3"/>
          <c:tx>
            <c:strRef>
              <c:f>Dashboard!$K$13</c:f>
              <c:strCache>
                <c:ptCount val="1"/>
                <c:pt idx="0">
                  <c:v>Average of Total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Dashboard!$H$14</c:f>
              <c:strCache>
                <c:ptCount val="1"/>
                <c:pt idx="0">
                  <c:v>Total</c:v>
                </c:pt>
              </c:strCache>
            </c:strRef>
          </c:cat>
          <c:val>
            <c:numRef>
              <c:f>Dashboard!$K$14</c:f>
              <c:numCache>
                <c:formatCode>0.00</c:formatCode>
                <c:ptCount val="1"/>
                <c:pt idx="0">
                  <c:v>4.8250000000000002</c:v>
                </c:pt>
              </c:numCache>
            </c:numRef>
          </c:val>
        </c:ser>
        <c:dLbls>
          <c:dLblPos val="inEnd"/>
          <c:showLegendKey val="0"/>
          <c:showVal val="1"/>
          <c:showCatName val="0"/>
          <c:showSerName val="0"/>
          <c:showPercent val="0"/>
          <c:showBubbleSize val="0"/>
        </c:dLbls>
        <c:gapWidth val="150"/>
        <c:axId val="174168704"/>
        <c:axId val="175251840"/>
      </c:barChart>
      <c:catAx>
        <c:axId val="174168704"/>
        <c:scaling>
          <c:orientation val="minMax"/>
        </c:scaling>
        <c:delete val="0"/>
        <c:axPos val="l"/>
        <c:majorTickMark val="out"/>
        <c:minorTickMark val="none"/>
        <c:tickLblPos val="nextTo"/>
        <c:crossAx val="175251840"/>
        <c:crosses val="autoZero"/>
        <c:auto val="1"/>
        <c:lblAlgn val="ctr"/>
        <c:lblOffset val="100"/>
        <c:noMultiLvlLbl val="0"/>
      </c:catAx>
      <c:valAx>
        <c:axId val="175251840"/>
        <c:scaling>
          <c:orientation val="minMax"/>
          <c:max val="5"/>
        </c:scaling>
        <c:delete val="0"/>
        <c:axPos val="b"/>
        <c:majorGridlines/>
        <c:numFmt formatCode="0.00" sourceLinked="1"/>
        <c:majorTickMark val="out"/>
        <c:minorTickMark val="none"/>
        <c:tickLblPos val="nextTo"/>
        <c:crossAx val="174168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August Mini 2020 Dashboard.xlsx]Dashboard!PivotTable16</c:name>
    <c:fmtId val="0"/>
  </c:pivotSource>
  <c:chart>
    <c:title>
      <c:tx>
        <c:rich>
          <a:bodyPr/>
          <a:lstStyle/>
          <a:p>
            <a:pPr>
              <a:defRPr/>
            </a:pPr>
            <a:r>
              <a:rPr lang="en-US"/>
              <a:t>Reponse Rate</a:t>
            </a:r>
          </a:p>
        </c:rich>
      </c:tx>
      <c:layout/>
      <c:overlay val="0"/>
    </c:title>
    <c:autoTitleDeleted val="0"/>
    <c:pivotFmts>
      <c:pivotFmt>
        <c:idx val="0"/>
        <c:marker>
          <c:symbol val="none"/>
        </c:marker>
      </c:pivotFmt>
      <c:pivotFmt>
        <c:idx val="1"/>
        <c:marker>
          <c:symbol val="none"/>
        </c:marker>
      </c:pivotFmt>
    </c:pivotFmts>
    <c:plotArea>
      <c:layout/>
      <c:doughnutChart>
        <c:varyColors val="1"/>
        <c:ser>
          <c:idx val="0"/>
          <c:order val="0"/>
          <c:tx>
            <c:strRef>
              <c:f>Dashboard!$I$25</c:f>
              <c:strCache>
                <c:ptCount val="1"/>
                <c:pt idx="0">
                  <c:v>Total</c:v>
                </c:pt>
              </c:strCache>
            </c:strRef>
          </c:tx>
          <c:cat>
            <c:strRef>
              <c:f>Dashboard!$H$26:$H$27</c:f>
              <c:strCache>
                <c:ptCount val="2"/>
                <c:pt idx="0">
                  <c:v>Sum of Overall Response</c:v>
                </c:pt>
                <c:pt idx="1">
                  <c:v>Sum of Non-resp</c:v>
                </c:pt>
              </c:strCache>
            </c:strRef>
          </c:cat>
          <c:val>
            <c:numRef>
              <c:f>Dashboard!$I$26:$I$27</c:f>
              <c:numCache>
                <c:formatCode>0</c:formatCode>
                <c:ptCount val="2"/>
                <c:pt idx="0">
                  <c:v>60</c:v>
                </c:pt>
                <c:pt idx="1">
                  <c:v>40</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23812</xdr:colOff>
      <xdr:row>10</xdr:row>
      <xdr:rowOff>38100</xdr:rowOff>
    </xdr:from>
    <xdr:to>
      <xdr:col>11</xdr:col>
      <xdr:colOff>657225</xdr:colOff>
      <xdr:row>21</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957262</xdr:colOff>
      <xdr:row>22</xdr:row>
      <xdr:rowOff>123825</xdr:rowOff>
    </xdr:from>
    <xdr:to>
      <xdr:col>10</xdr:col>
      <xdr:colOff>538162</xdr:colOff>
      <xdr:row>37</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1228725</xdr:colOff>
      <xdr:row>29</xdr:row>
      <xdr:rowOff>123824</xdr:rowOff>
    </xdr:from>
    <xdr:to>
      <xdr:col>8</xdr:col>
      <xdr:colOff>123825</xdr:colOff>
      <xdr:row>31</xdr:row>
      <xdr:rowOff>114299</xdr:rowOff>
    </xdr:to>
    <xdr:sp macro="" textlink="I26">
      <xdr:nvSpPr>
        <xdr:cNvPr id="5" name="TextBox 4"/>
        <xdr:cNvSpPr txBox="1"/>
      </xdr:nvSpPr>
      <xdr:spPr>
        <a:xfrm>
          <a:off x="9553575" y="5648324"/>
          <a:ext cx="457200"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040268E-834E-4432-A07F-7C9E65F5D4B4}" type="TxLink">
            <a:rPr lang="en-US" sz="1600" b="1" i="0" u="none" strike="noStrike">
              <a:solidFill>
                <a:srgbClr val="000000"/>
              </a:solidFill>
              <a:latin typeface="Calibri"/>
              <a:cs typeface="Calibri"/>
            </a:rPr>
            <a:t>60</a:t>
          </a:fld>
          <a:endParaRPr lang="en-US" sz="1600" b="1"/>
        </a:p>
      </xdr:txBody>
    </xdr:sp>
    <xdr:clientData/>
  </xdr:twoCellAnchor>
  <xdr:twoCellAnchor editAs="oneCell">
    <xdr:from>
      <xdr:col>3</xdr:col>
      <xdr:colOff>352425</xdr:colOff>
      <xdr:row>20</xdr:row>
      <xdr:rowOff>76200</xdr:rowOff>
    </xdr:from>
    <xdr:to>
      <xdr:col>4</xdr:col>
      <xdr:colOff>733425</xdr:colOff>
      <xdr:row>33</xdr:row>
      <xdr:rowOff>123825</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3990975" y="3886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371475</xdr:colOff>
      <xdr:row>34</xdr:row>
      <xdr:rowOff>0</xdr:rowOff>
    </xdr:from>
    <xdr:to>
      <xdr:col>4</xdr:col>
      <xdr:colOff>752475</xdr:colOff>
      <xdr:row>47</xdr:row>
      <xdr:rowOff>47625</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4010025" y="64770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619125</xdr:colOff>
      <xdr:row>20</xdr:row>
      <xdr:rowOff>95250</xdr:rowOff>
    </xdr:from>
    <xdr:to>
      <xdr:col>2</xdr:col>
      <xdr:colOff>1514475</xdr:colOff>
      <xdr:row>33</xdr:row>
      <xdr:rowOff>142875</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724025" y="39052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00.432109606481" createdVersion="4" refreshedVersion="4" minRefreshableVersion="3" recordCount="4">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070" maxValue="20207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428" maxValue="2305"/>
    </cacheField>
    <cacheField name="Courses - CLASS_NUMBER" numFmtId="0">
      <sharedItems/>
    </cacheField>
    <cacheField name="Teachers - Full Name" numFmtId="0">
      <sharedItems count="4">
        <s v="Ayal Feinberg"/>
        <s v="Sarah Mitchell"/>
        <s v="Salvatore Attardo"/>
        <s v="Douglas Lavergne"/>
      </sharedItems>
    </cacheField>
    <cacheField name="School" numFmtId="0">
      <sharedItems/>
    </cacheField>
    <cacheField name="Department" numFmtId="0">
      <sharedItems/>
    </cacheField>
    <cacheField name="Instructor Score" numFmtId="0">
      <sharedItems containsSemiMixedTypes="0" containsString="0" containsNumber="1" minValue="4.67" maxValue="5"/>
    </cacheField>
    <cacheField name="Course Score" numFmtId="0">
      <sharedItems containsSemiMixedTypes="0" containsString="0" containsNumber="1" minValue="4.67" maxValue="5"/>
    </cacheField>
    <cacheField name="QEP Score" numFmtId="0">
      <sharedItems containsSemiMixedTypes="0" containsString="0" containsNumber="1" minValue="4.5599999999999996" maxValue="5"/>
    </cacheField>
    <cacheField name="Total Score" numFmtId="0">
      <sharedItems containsSemiMixedTypes="0" containsString="0" containsNumber="1" minValue="4.67" maxValue="5"/>
    </cacheField>
    <cacheField name="Invited" numFmtId="0">
      <sharedItems containsSemiMixedTypes="0" containsString="0" containsNumber="1" containsInteger="1" minValue="4" maxValue="12"/>
    </cacheField>
    <cacheField name="RespondentCount" numFmtId="0">
      <sharedItems containsSemiMixedTypes="0" containsString="0" containsNumber="1" containsInteger="1" minValue="1" maxValue="10"/>
    </cacheField>
    <cacheField name="Response Rate" numFmtId="0">
      <sharedItems containsSemiMixedTypes="0" containsString="0" containsNumber="1" containsInteger="1" minValue="25" maxValue="83"/>
    </cacheField>
    <cacheField name="1st initial" numFmtId="0">
      <sharedItems count="3">
        <s v="A"/>
        <s v="S"/>
        <s v="D"/>
      </sharedItems>
    </cacheField>
    <cacheField name="CRN" numFmtId="0">
      <sharedItems count="4">
        <s v="70015"/>
        <s v="70017"/>
        <s v="70041"/>
        <s v="70043"/>
      </sharedItems>
    </cacheField>
    <cacheField name="Not Responded" numFmtId="0">
      <sharedItems containsSemiMixedTypes="0" containsString="0" containsNumber="1" containsInteger="1" minValue="2" maxValue="5"/>
    </cacheField>
    <cacheField name="Overall Response" numFmtId="0" formula=" (RespondentCount/Invited )*100" databaseField="0"/>
    <cacheField name="Non-resp" numFmtId="0" formula="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202070-70015"/>
    <s v="70015 United States Government"/>
    <n v="202070"/>
    <n v="1"/>
    <s v="PSCI"/>
    <n v="2305"/>
    <s v="01W"/>
    <x v="0"/>
    <s v="Humanities, Social Sci &amp; Arts"/>
    <s v="Political Science"/>
    <n v="4.84"/>
    <n v="4.9000000000000004"/>
    <n v="4.5599999999999996"/>
    <n v="4.79"/>
    <n v="9"/>
    <n v="4"/>
    <n v="44"/>
    <x v="0"/>
    <x v="0"/>
    <n v="5"/>
  </r>
  <r>
    <s v="202070-70017"/>
    <s v="70017 Found of Kinesiology"/>
    <n v="202070"/>
    <n v="1"/>
    <s v="HHPK"/>
    <n v="1301"/>
    <s v="01W"/>
    <x v="1"/>
    <s v="Education &amp; Human Services"/>
    <s v="Health &amp; Human Performance"/>
    <n v="4.67"/>
    <n v="4.67"/>
    <n v="4.67"/>
    <n v="4.67"/>
    <n v="5"/>
    <n v="3"/>
    <n v="60"/>
    <x v="1"/>
    <x v="1"/>
    <n v="2"/>
  </r>
  <r>
    <s v="202070-70041"/>
    <s v="70041 Etymology: History of Words"/>
    <n v="202070"/>
    <n v="1"/>
    <s v="ENG"/>
    <n v="697"/>
    <s v="01W"/>
    <x v="2"/>
    <s v="Humanities, Social Sci &amp; Arts"/>
    <s v="Literature &amp; Languages"/>
    <n v="4.9400000000000004"/>
    <n v="4.82"/>
    <n v="4.68"/>
    <n v="4.84"/>
    <n v="12"/>
    <n v="10"/>
    <n v="83"/>
    <x v="1"/>
    <x v="2"/>
    <n v="2"/>
  </r>
  <r>
    <s v="202070-70043"/>
    <s v="70043 Lab Management In Ag Mech"/>
    <n v="202070"/>
    <n v="1"/>
    <s v="AMC"/>
    <n v="428"/>
    <s v="01W"/>
    <x v="3"/>
    <s v="Ag Sciences &amp; Nat Resources"/>
    <s v="Ag Science &amp; Natural Resources"/>
    <n v="5"/>
    <n v="5"/>
    <n v="5"/>
    <n v="5"/>
    <n v="4"/>
    <n v="1"/>
    <n v="25"/>
    <x v="2"/>
    <x v="3"/>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6" cacheId="56"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25:I27" firstHeaderRow="1" firstDataRow="1" firstDataCol="1"/>
  <pivotFields count="22">
    <pivotField showAll="0"/>
    <pivotField showAll="0"/>
    <pivotField showAll="0"/>
    <pivotField showAll="0"/>
    <pivotField showAll="0"/>
    <pivotField showAll="0"/>
    <pivotField showAll="0"/>
    <pivotField showAll="0">
      <items count="5">
        <item x="0"/>
        <item x="3"/>
        <item x="2"/>
        <item x="1"/>
        <item t="default"/>
      </items>
    </pivotField>
    <pivotField showAll="0"/>
    <pivotField showAll="0"/>
    <pivotField showAll="0"/>
    <pivotField showAll="0"/>
    <pivotField showAll="0"/>
    <pivotField showAll="0"/>
    <pivotField showAll="0"/>
    <pivotField showAll="0"/>
    <pivotField showAll="0"/>
    <pivotField showAll="0">
      <items count="4">
        <item x="0"/>
        <item x="2"/>
        <item x="1"/>
        <item t="default"/>
      </items>
    </pivotField>
    <pivotField showAll="0">
      <items count="5">
        <item x="0"/>
        <item x="1"/>
        <item x="2"/>
        <item x="3"/>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dataField name="Sum of Non-resp" fld="21" baseField="0" baseItem="0"/>
  </dataFields>
  <formats count="3">
    <format dxfId="328">
      <pivotArea outline="0" collapsedLevelsAreSubtotals="1" fieldPosition="0"/>
    </format>
    <format dxfId="326">
      <pivotArea type="all" dataOnly="0" outline="0" fieldPosition="0"/>
    </format>
    <format dxfId="325">
      <pivotArea type="all" dataOnly="0"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5" cacheId="5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13:K14" firstHeaderRow="0" firstDataRow="1" firstDataCol="0"/>
  <pivotFields count="22">
    <pivotField showAll="0"/>
    <pivotField showAll="0"/>
    <pivotField showAll="0"/>
    <pivotField showAll="0"/>
    <pivotField showAll="0"/>
    <pivotField showAll="0"/>
    <pivotField showAll="0"/>
    <pivotField showAll="0">
      <items count="5">
        <item x="0"/>
        <item x="3"/>
        <item x="2"/>
        <item x="1"/>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4">
        <item x="0"/>
        <item x="2"/>
        <item x="1"/>
        <item t="default"/>
      </items>
    </pivotField>
    <pivotField showAll="0">
      <items count="5">
        <item x="0"/>
        <item x="1"/>
        <item x="2"/>
        <item x="3"/>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numFmtId="2"/>
    <dataField name="Average of Course Score" fld="11" subtotal="average" baseField="0" baseItem="1" numFmtId="2"/>
    <dataField name="Average of QEP Score" fld="12" subtotal="average" baseField="0" baseItem="1" numFmtId="2"/>
    <dataField name="Average of Total Score" fld="13" subtotal="average" baseField="0" baseItem="1" numFmtId="2"/>
  </dataFields>
  <formats count="5">
    <format dxfId="337">
      <pivotArea outline="0" collapsedLevelsAreSubtotals="1" fieldPosition="0">
        <references count="1">
          <reference field="4294967294" count="1" selected="0">
            <x v="1"/>
          </reference>
        </references>
      </pivotArea>
    </format>
    <format dxfId="336">
      <pivotArea outline="0" collapsedLevelsAreSubtotals="1" fieldPosition="0">
        <references count="1">
          <reference field="4294967294" count="1" selected="0">
            <x v="2"/>
          </reference>
        </references>
      </pivotArea>
    </format>
    <format dxfId="335">
      <pivotArea outline="0" collapsedLevelsAreSubtotals="1" fieldPosition="0">
        <references count="1">
          <reference field="4294967294" count="1" selected="0">
            <x v="3"/>
          </reference>
        </references>
      </pivotArea>
    </format>
    <format dxfId="334">
      <pivotArea dataOnly="0" outline="0" fieldPosition="0">
        <references count="1">
          <reference field="4294967294" count="4">
            <x v="0"/>
            <x v="1"/>
            <x v="2"/>
            <x v="3"/>
          </reference>
        </references>
      </pivotArea>
    </format>
    <format dxfId="333">
      <pivotArea dataOnly="0"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4"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4" cacheId="5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location ref="A13:E18" firstHeaderRow="0" firstDataRow="1" firstDataCol="1"/>
  <pivotFields count="22">
    <pivotField showAll="0"/>
    <pivotField showAll="0"/>
    <pivotField showAll="0"/>
    <pivotField showAll="0"/>
    <pivotField showAll="0"/>
    <pivotField showAll="0"/>
    <pivotField showAll="0"/>
    <pivotField axis="axisRow" showAll="0">
      <items count="5">
        <item x="0"/>
        <item x="3"/>
        <item x="2"/>
        <item x="1"/>
        <item t="default"/>
      </items>
    </pivotField>
    <pivotField showAll="0"/>
    <pivotField showAll="0"/>
    <pivotField showAll="0"/>
    <pivotField showAll="0"/>
    <pivotField showAll="0"/>
    <pivotField showAll="0"/>
    <pivotField dataField="1" showAll="0"/>
    <pivotField dataField="1" showAll="0"/>
    <pivotField showAll="0"/>
    <pivotField showAll="0">
      <items count="4">
        <item x="0"/>
        <item x="2"/>
        <item x="1"/>
        <item t="default"/>
      </items>
    </pivotField>
    <pivotField showAll="0">
      <items count="5">
        <item x="0"/>
        <item x="1"/>
        <item x="2"/>
        <item x="3"/>
        <item t="default"/>
      </items>
    </pivotField>
    <pivotField dataField="1" showAll="0"/>
    <pivotField dataField="1" dragToRow="0" dragToCol="0" dragToPage="0" showAll="0" defaultSubtotal="0"/>
    <pivotField dragToRow="0" dragToCol="0" dragToPage="0" showAll="0" defaultSubtotal="0"/>
  </pivotFields>
  <rowFields count="1">
    <field x="7"/>
  </rowFields>
  <rowItems count="5">
    <i>
      <x/>
    </i>
    <i>
      <x v="1"/>
    </i>
    <i>
      <x v="2"/>
    </i>
    <i>
      <x v="3"/>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 Response" fld="20" baseField="0" baseItem="0" numFmtId="1"/>
  </dataFields>
  <formats count="1">
    <format dxfId="338">
      <pivotArea outline="0" collapsedLevelsAreSubtotals="1" fieldPosition="0">
        <references count="1">
          <reference field="429496729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4"/>
    <pivotTable tabId="2" name="PivotTable15"/>
    <pivotTable tabId="2" name="PivotTable16"/>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4"/>
    <pivotTable tabId="2" name="PivotTable15"/>
    <pivotTable tabId="2" name="PivotTable16"/>
  </pivotTables>
  <data>
    <tabular pivotCacheId="1">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4"/>
    <pivotTable tabId="2" name="PivotTable15"/>
    <pivotTable tabId="2" name="PivotTable16"/>
  </pivotTables>
  <data>
    <tabular pivotCacheId="1">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5" totalsRowShown="0">
  <autoFilter ref="A1:T5"/>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K27"/>
  <sheetViews>
    <sheetView tabSelected="1" topLeftCell="A4" workbookViewId="0">
      <selection activeCell="E13" sqref="E13"/>
    </sheetView>
  </sheetViews>
  <sheetFormatPr defaultRowHeight="15" x14ac:dyDescent="0.25"/>
  <cols>
    <col min="1" max="1" width="16.5703125" customWidth="1"/>
    <col min="2" max="2" width="14" bestFit="1" customWidth="1"/>
    <col min="3" max="3" width="24" bestFit="1" customWidth="1"/>
    <col min="4" max="4" width="21.7109375" bestFit="1" customWidth="1"/>
    <col min="5" max="5" width="23.42578125" bestFit="1" customWidth="1"/>
    <col min="6" max="6" width="16" bestFit="1" customWidth="1"/>
    <col min="8" max="8" width="23.42578125" customWidth="1"/>
    <col min="9" max="9" width="3" customWidth="1"/>
    <col min="10" max="10" width="20.140625" bestFit="1" customWidth="1"/>
    <col min="11" max="11" width="21" bestFit="1" customWidth="1"/>
    <col min="12" max="12" width="17.5703125" bestFit="1" customWidth="1"/>
  </cols>
  <sheetData>
    <row r="13" spans="1:11" x14ac:dyDescent="0.25">
      <c r="A13" s="1" t="s">
        <v>45</v>
      </c>
      <c r="B13" t="s">
        <v>46</v>
      </c>
      <c r="C13" t="s">
        <v>47</v>
      </c>
      <c r="D13" t="s">
        <v>48</v>
      </c>
      <c r="E13" t="s">
        <v>49</v>
      </c>
      <c r="H13" s="5" t="s">
        <v>51</v>
      </c>
      <c r="I13" s="5" t="s">
        <v>52</v>
      </c>
      <c r="J13" s="5" t="s">
        <v>53</v>
      </c>
      <c r="K13" s="5" t="s">
        <v>54</v>
      </c>
    </row>
    <row r="14" spans="1:11" x14ac:dyDescent="0.25">
      <c r="A14" s="2" t="s">
        <v>21</v>
      </c>
      <c r="B14" s="3">
        <v>9</v>
      </c>
      <c r="C14" s="3">
        <v>4</v>
      </c>
      <c r="D14" s="3">
        <v>5</v>
      </c>
      <c r="E14" s="4">
        <v>44.444444444444443</v>
      </c>
      <c r="H14" s="6">
        <v>4.8624999999999998</v>
      </c>
      <c r="I14" s="6">
        <v>4.8475000000000001</v>
      </c>
      <c r="J14" s="6">
        <v>4.7275</v>
      </c>
      <c r="K14" s="6">
        <v>4.8250000000000002</v>
      </c>
    </row>
    <row r="15" spans="1:11" x14ac:dyDescent="0.25">
      <c r="A15" s="2" t="s">
        <v>38</v>
      </c>
      <c r="B15" s="3">
        <v>4</v>
      </c>
      <c r="C15" s="3">
        <v>1</v>
      </c>
      <c r="D15" s="3">
        <v>3</v>
      </c>
      <c r="E15" s="4">
        <v>25</v>
      </c>
    </row>
    <row r="16" spans="1:11" x14ac:dyDescent="0.25">
      <c r="A16" s="2" t="s">
        <v>33</v>
      </c>
      <c r="B16" s="3">
        <v>12</v>
      </c>
      <c r="C16" s="3">
        <v>10</v>
      </c>
      <c r="D16" s="3">
        <v>2</v>
      </c>
      <c r="E16" s="4">
        <v>83.333333333333343</v>
      </c>
    </row>
    <row r="17" spans="1:9" x14ac:dyDescent="0.25">
      <c r="A17" s="2" t="s">
        <v>27</v>
      </c>
      <c r="B17" s="3">
        <v>5</v>
      </c>
      <c r="C17" s="3">
        <v>3</v>
      </c>
      <c r="D17" s="3">
        <v>2</v>
      </c>
      <c r="E17" s="4">
        <v>60</v>
      </c>
    </row>
    <row r="18" spans="1:9" x14ac:dyDescent="0.25">
      <c r="A18" s="2" t="s">
        <v>44</v>
      </c>
      <c r="B18" s="3">
        <v>30</v>
      </c>
      <c r="C18" s="3">
        <v>18</v>
      </c>
      <c r="D18" s="3">
        <v>12</v>
      </c>
      <c r="E18" s="4">
        <v>60</v>
      </c>
    </row>
    <row r="25" spans="1:9" x14ac:dyDescent="0.25">
      <c r="H25" s="5" t="s">
        <v>55</v>
      </c>
      <c r="I25" s="5"/>
    </row>
    <row r="26" spans="1:9" x14ac:dyDescent="0.25">
      <c r="H26" s="7" t="s">
        <v>49</v>
      </c>
      <c r="I26" s="8">
        <v>60</v>
      </c>
    </row>
    <row r="27" spans="1:9" x14ac:dyDescent="0.25">
      <c r="H27" s="7" t="s">
        <v>50</v>
      </c>
      <c r="I27" s="8">
        <v>40</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selection sqref="A1:T5"/>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41</v>
      </c>
      <c r="S1" t="s">
        <v>42</v>
      </c>
      <c r="T1" t="s">
        <v>43</v>
      </c>
    </row>
    <row r="2" spans="1:20" x14ac:dyDescent="0.25">
      <c r="A2" t="s">
        <v>17</v>
      </c>
      <c r="B2" t="s">
        <v>18</v>
      </c>
      <c r="C2">
        <v>202070</v>
      </c>
      <c r="D2">
        <v>1</v>
      </c>
      <c r="E2" t="s">
        <v>19</v>
      </c>
      <c r="F2">
        <v>2305</v>
      </c>
      <c r="G2" t="s">
        <v>20</v>
      </c>
      <c r="H2" t="s">
        <v>21</v>
      </c>
      <c r="I2" t="s">
        <v>22</v>
      </c>
      <c r="J2" t="s">
        <v>23</v>
      </c>
      <c r="K2">
        <v>4.84</v>
      </c>
      <c r="L2">
        <v>4.9000000000000004</v>
      </c>
      <c r="M2">
        <v>4.5599999999999996</v>
      </c>
      <c r="N2">
        <v>4.79</v>
      </c>
      <c r="O2">
        <v>9</v>
      </c>
      <c r="P2">
        <v>4</v>
      </c>
      <c r="Q2">
        <v>44</v>
      </c>
      <c r="R2" t="str">
        <f>LEFT(H2,1)</f>
        <v>A</v>
      </c>
      <c r="S2" t="str">
        <f>LEFT(B2,5)</f>
        <v>70015</v>
      </c>
      <c r="T2">
        <f>O2-P2</f>
        <v>5</v>
      </c>
    </row>
    <row r="3" spans="1:20" x14ac:dyDescent="0.25">
      <c r="A3" t="s">
        <v>24</v>
      </c>
      <c r="B3" t="s">
        <v>25</v>
      </c>
      <c r="C3">
        <v>202070</v>
      </c>
      <c r="D3">
        <v>1</v>
      </c>
      <c r="E3" t="s">
        <v>26</v>
      </c>
      <c r="F3">
        <v>1301</v>
      </c>
      <c r="G3" t="s">
        <v>20</v>
      </c>
      <c r="H3" t="s">
        <v>27</v>
      </c>
      <c r="I3" t="s">
        <v>28</v>
      </c>
      <c r="J3" t="s">
        <v>29</v>
      </c>
      <c r="K3">
        <v>4.67</v>
      </c>
      <c r="L3">
        <v>4.67</v>
      </c>
      <c r="M3">
        <v>4.67</v>
      </c>
      <c r="N3">
        <v>4.67</v>
      </c>
      <c r="O3">
        <v>5</v>
      </c>
      <c r="P3">
        <v>3</v>
      </c>
      <c r="Q3">
        <v>60</v>
      </c>
      <c r="R3" t="str">
        <f t="shared" ref="R3:R5" si="0">LEFT(H3,1)</f>
        <v>S</v>
      </c>
      <c r="S3" t="str">
        <f t="shared" ref="S3:S5" si="1">LEFT(B3,5)</f>
        <v>70017</v>
      </c>
      <c r="T3">
        <f t="shared" ref="T3:T5" si="2">O3-P3</f>
        <v>2</v>
      </c>
    </row>
    <row r="4" spans="1:20" x14ac:dyDescent="0.25">
      <c r="A4" t="s">
        <v>30</v>
      </c>
      <c r="B4" t="s">
        <v>31</v>
      </c>
      <c r="C4">
        <v>202070</v>
      </c>
      <c r="D4">
        <v>1</v>
      </c>
      <c r="E4" t="s">
        <v>32</v>
      </c>
      <c r="F4">
        <v>697</v>
      </c>
      <c r="G4" t="s">
        <v>20</v>
      </c>
      <c r="H4" t="s">
        <v>33</v>
      </c>
      <c r="I4" t="s">
        <v>22</v>
      </c>
      <c r="J4" t="s">
        <v>34</v>
      </c>
      <c r="K4">
        <v>4.9400000000000004</v>
      </c>
      <c r="L4">
        <v>4.82</v>
      </c>
      <c r="M4">
        <v>4.68</v>
      </c>
      <c r="N4">
        <v>4.84</v>
      </c>
      <c r="O4">
        <v>12</v>
      </c>
      <c r="P4">
        <v>10</v>
      </c>
      <c r="Q4">
        <v>83</v>
      </c>
      <c r="R4" t="str">
        <f t="shared" si="0"/>
        <v>S</v>
      </c>
      <c r="S4" t="str">
        <f t="shared" si="1"/>
        <v>70041</v>
      </c>
      <c r="T4">
        <f t="shared" si="2"/>
        <v>2</v>
      </c>
    </row>
    <row r="5" spans="1:20" x14ac:dyDescent="0.25">
      <c r="A5" t="s">
        <v>35</v>
      </c>
      <c r="B5" t="s">
        <v>36</v>
      </c>
      <c r="C5">
        <v>202070</v>
      </c>
      <c r="D5">
        <v>1</v>
      </c>
      <c r="E5" t="s">
        <v>37</v>
      </c>
      <c r="F5">
        <v>428</v>
      </c>
      <c r="G5" t="s">
        <v>20</v>
      </c>
      <c r="H5" t="s">
        <v>38</v>
      </c>
      <c r="I5" t="s">
        <v>39</v>
      </c>
      <c r="J5" t="s">
        <v>40</v>
      </c>
      <c r="K5">
        <v>5</v>
      </c>
      <c r="L5">
        <v>5</v>
      </c>
      <c r="M5">
        <v>5</v>
      </c>
      <c r="N5">
        <v>5</v>
      </c>
      <c r="O5">
        <v>4</v>
      </c>
      <c r="P5">
        <v>1</v>
      </c>
      <c r="Q5">
        <v>25</v>
      </c>
      <c r="R5" t="str">
        <f t="shared" si="0"/>
        <v>D</v>
      </c>
      <c r="S5" t="str">
        <f t="shared" si="1"/>
        <v>70043</v>
      </c>
      <c r="T5">
        <f t="shared" si="2"/>
        <v>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Main Term August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2021-07-23T15:39:01Z</dcterms:created>
  <dcterms:modified xsi:type="dcterms:W3CDTF">2021-07-23T15:39:01Z</dcterms:modified>
</cp:coreProperties>
</file>